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Daniel\Desktop\Finnacle\"/>
    </mc:Choice>
  </mc:AlternateContent>
  <xr:revisionPtr revIDLastSave="0" documentId="13_ncr:1_{886C554A-D7C2-49AF-8978-CA1309BDCDFE}" xr6:coauthVersionLast="45" xr6:coauthVersionMax="45" xr10:uidLastSave="{00000000-0000-0000-0000-000000000000}"/>
  <bookViews>
    <workbookView xWindow="-120" yWindow="-120" windowWidth="29040" windowHeight="15840" tabRatio="637" xr2:uid="{00000000-000D-0000-FFFF-FFFF00000000}"/>
  </bookViews>
  <sheets>
    <sheet name="budget-planner" sheetId="17" r:id="rId1"/>
  </sheets>
  <definedNames>
    <definedName name="_xlnm.Print_Area" localSheetId="0">'budget-planner'!$A$9:$I$146</definedName>
  </definedNames>
  <calcPr calcId="191028"/>
  <customWorkbookViews>
    <customWorkbookView name="main" guid="{5DEB68D0-18B0-409F-A1B7-526211C97239}" maximized="1" xWindow="1" yWindow="1" windowWidth="1676" windowHeight="825" tabRatio="704" activeSheetId="1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21" i="17" l="1"/>
  <c r="H120" i="17"/>
  <c r="H119" i="17"/>
  <c r="H118" i="17"/>
  <c r="H117" i="17"/>
  <c r="H90" i="17" l="1"/>
  <c r="H123" i="17"/>
  <c r="H124" i="17"/>
  <c r="H125" i="17"/>
  <c r="H126" i="17"/>
  <c r="H127" i="17"/>
  <c r="H128" i="17"/>
  <c r="H129" i="17"/>
  <c r="H130" i="17"/>
  <c r="H113" i="17"/>
  <c r="H114" i="17"/>
  <c r="H115" i="17"/>
  <c r="H116" i="17"/>
  <c r="H98" i="17"/>
  <c r="H99" i="17"/>
  <c r="H100" i="17"/>
  <c r="H87" i="17"/>
  <c r="H88" i="17"/>
  <c r="H51" i="17"/>
  <c r="H35" i="17"/>
  <c r="H20" i="17"/>
  <c r="H112" i="17"/>
  <c r="H110" i="17"/>
  <c r="H109" i="17" s="1"/>
  <c r="C134" i="17" s="1"/>
  <c r="H108" i="17"/>
  <c r="H107" i="17"/>
  <c r="H106" i="17"/>
  <c r="H105" i="17"/>
  <c r="H104" i="17"/>
  <c r="H103" i="17"/>
  <c r="H102" i="17"/>
  <c r="H101" i="17" s="1"/>
  <c r="AD16" i="17" s="1"/>
  <c r="H97" i="17"/>
  <c r="H96" i="17"/>
  <c r="H95" i="17"/>
  <c r="H94" i="17"/>
  <c r="H93" i="17"/>
  <c r="H92" i="17"/>
  <c r="H91" i="17"/>
  <c r="H89" i="17" s="1"/>
  <c r="AD15" i="17" s="1"/>
  <c r="H86" i="17"/>
  <c r="H85" i="17"/>
  <c r="C141" i="17"/>
  <c r="H84" i="17"/>
  <c r="H83" i="17"/>
  <c r="H82" i="17"/>
  <c r="H81" i="17"/>
  <c r="H80" i="17"/>
  <c r="H79" i="17"/>
  <c r="H78" i="17"/>
  <c r="H77" i="17"/>
  <c r="H76" i="17"/>
  <c r="H75" i="17"/>
  <c r="H74" i="17"/>
  <c r="H73" i="17"/>
  <c r="H72" i="17"/>
  <c r="AD14" i="17"/>
  <c r="H71" i="17"/>
  <c r="H70" i="17"/>
  <c r="H69" i="17"/>
  <c r="H68" i="17"/>
  <c r="H67" i="17"/>
  <c r="H66" i="17"/>
  <c r="H65" i="17" s="1"/>
  <c r="H64" i="17"/>
  <c r="H63" i="17"/>
  <c r="H62" i="17"/>
  <c r="H61" i="17"/>
  <c r="H60" i="17"/>
  <c r="H59" i="17"/>
  <c r="AD13" i="17"/>
  <c r="H58" i="17"/>
  <c r="H57" i="17"/>
  <c r="H56" i="17"/>
  <c r="H55" i="17"/>
  <c r="H54" i="17"/>
  <c r="H53" i="17"/>
  <c r="H50" i="17"/>
  <c r="H49" i="17"/>
  <c r="H48" i="17"/>
  <c r="H47" i="17"/>
  <c r="H46" i="17"/>
  <c r="H45" i="17" s="1"/>
  <c r="H44" i="17"/>
  <c r="H43" i="17"/>
  <c r="H42" i="17"/>
  <c r="H41" i="17"/>
  <c r="H40" i="17"/>
  <c r="H39" i="17"/>
  <c r="H38" i="17"/>
  <c r="H37" i="17"/>
  <c r="AD11" i="17"/>
  <c r="H36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19" i="17"/>
  <c r="H18" i="17"/>
  <c r="H17" i="17"/>
  <c r="H16" i="17"/>
  <c r="H15" i="17"/>
  <c r="H14" i="17"/>
  <c r="H13" i="17"/>
  <c r="H12" i="17"/>
  <c r="H11" i="17"/>
  <c r="C132" i="17"/>
  <c r="C142" i="17"/>
  <c r="H122" i="17"/>
  <c r="C136" i="17"/>
  <c r="C140" i="17"/>
  <c r="H52" i="17"/>
  <c r="AD12" i="17"/>
  <c r="C133" i="17"/>
  <c r="D142" i="17"/>
  <c r="AD10" i="17"/>
  <c r="D141" i="17"/>
  <c r="C135" i="17"/>
  <c r="C137" i="17"/>
  <c r="B139" i="17"/>
  <c r="D140" i="17"/>
</calcChain>
</file>

<file path=xl/sharedStrings.xml><?xml version="1.0" encoding="utf-8"?>
<sst xmlns="http://schemas.openxmlformats.org/spreadsheetml/2006/main" count="400" uniqueCount="141">
  <si>
    <t>Annually</t>
  </si>
  <si>
    <t>Annual</t>
  </si>
  <si>
    <t>Weekly</t>
  </si>
  <si>
    <t>Need</t>
  </si>
  <si>
    <t>This calculator enables you to:</t>
  </si>
  <si>
    <t>Quarterly</t>
  </si>
  <si>
    <t>Fortnightly</t>
  </si>
  <si>
    <t>Want</t>
  </si>
  <si>
    <t>✔</t>
  </si>
  <si>
    <t>work out where your money is going</t>
  </si>
  <si>
    <t>Monthly</t>
  </si>
  <si>
    <t>Desire</t>
  </si>
  <si>
    <t>customise item names</t>
  </si>
  <si>
    <t>save your results</t>
  </si>
  <si>
    <t>BUDGET PLANNER</t>
  </si>
  <si>
    <t xml:space="preserve">View : </t>
  </si>
  <si>
    <t>Home &amp; utilities</t>
  </si>
  <si>
    <t>INCOME</t>
  </si>
  <si>
    <t>Income</t>
  </si>
  <si>
    <t>$</t>
  </si>
  <si>
    <t>Frequency</t>
  </si>
  <si>
    <t>Insurance &amp; financial</t>
  </si>
  <si>
    <t>Before Tax Salary 1</t>
  </si>
  <si>
    <t>NA</t>
  </si>
  <si>
    <t>Groceries</t>
  </si>
  <si>
    <t>Before Tax Salary 2</t>
  </si>
  <si>
    <t>Personal &amp; medical</t>
  </si>
  <si>
    <t>Bonuses / overtime</t>
  </si>
  <si>
    <t>Entertainment &amp; eat-out</t>
  </si>
  <si>
    <t>Income from Rental Property</t>
  </si>
  <si>
    <t>Transport &amp; auto</t>
  </si>
  <si>
    <t>Income from savings and investments</t>
  </si>
  <si>
    <t>Children</t>
  </si>
  <si>
    <t>Family Tax Benefit</t>
  </si>
  <si>
    <t>Child support received</t>
  </si>
  <si>
    <t>Other (Enter field name)</t>
  </si>
  <si>
    <t>LIVING EXPENSES</t>
  </si>
  <si>
    <t>Home Expenses</t>
  </si>
  <si>
    <t>Type</t>
  </si>
  <si>
    <t>Rent</t>
  </si>
  <si>
    <t>Council rates</t>
  </si>
  <si>
    <t>Land Tax</t>
  </si>
  <si>
    <t>Furniture &amp; appliances</t>
  </si>
  <si>
    <t>Renovations &amp; maintenance</t>
  </si>
  <si>
    <t>Garden &amp; Lawn Maintenance</t>
  </si>
  <si>
    <t>Gas</t>
  </si>
  <si>
    <t xml:space="preserve">Electricity </t>
  </si>
  <si>
    <t>Water</t>
  </si>
  <si>
    <t>Connections</t>
  </si>
  <si>
    <t>Pay TV</t>
  </si>
  <si>
    <t>Home phone</t>
  </si>
  <si>
    <t>Mobile</t>
  </si>
  <si>
    <t>Internet</t>
  </si>
  <si>
    <t>Other</t>
  </si>
  <si>
    <t>Supermarket</t>
  </si>
  <si>
    <t>Butcher</t>
  </si>
  <si>
    <t>Fruit &amp; veg market</t>
  </si>
  <si>
    <t>Fish shop</t>
  </si>
  <si>
    <t>Deli &amp; bakery</t>
  </si>
  <si>
    <t>Pet food</t>
  </si>
  <si>
    <t>Clothing &amp; Personal Care</t>
  </si>
  <si>
    <t>Cosmetics &amp; toiletries</t>
  </si>
  <si>
    <t>Hair &amp; beauty</t>
  </si>
  <si>
    <t>Clothing &amp; shoes</t>
  </si>
  <si>
    <t>Jewellery &amp; accessories</t>
  </si>
  <si>
    <t>Sports &amp; gym</t>
  </si>
  <si>
    <t xml:space="preserve">Other </t>
  </si>
  <si>
    <t>Medical &amp; Health Costs</t>
  </si>
  <si>
    <t>Medicines &amp; Pharmacy</t>
  </si>
  <si>
    <t>Glasses &amp; Eye Care</t>
  </si>
  <si>
    <t>Dental</t>
  </si>
  <si>
    <t>Doctors &amp; medical</t>
  </si>
  <si>
    <t xml:space="preserve">Pet Care &amp; Vet </t>
  </si>
  <si>
    <t>Education</t>
  </si>
  <si>
    <t>Study</t>
  </si>
  <si>
    <t>Professional Association Subscription</t>
  </si>
  <si>
    <t>Computers &amp; gadgets</t>
  </si>
  <si>
    <t>Newspapers &amp; magazines</t>
  </si>
  <si>
    <t>Insurances</t>
  </si>
  <si>
    <t>Car Insurance</t>
  </si>
  <si>
    <t>Home &amp; Contents Insurance</t>
  </si>
  <si>
    <t>Landlord Insurance</t>
  </si>
  <si>
    <t>Personal &amp; life insurance</t>
  </si>
  <si>
    <t>Health Insurance</t>
  </si>
  <si>
    <t>Bus &amp; train &amp; ferry</t>
  </si>
  <si>
    <t>Petrol</t>
  </si>
  <si>
    <t>Road tolls &amp; parking</t>
  </si>
  <si>
    <t>Rego &amp; licence</t>
  </si>
  <si>
    <t>Repairs &amp; maintenance</t>
  </si>
  <si>
    <t>Fines</t>
  </si>
  <si>
    <t>Recreation and Entertainment</t>
  </si>
  <si>
    <t>Coffee &amp; Tea</t>
  </si>
  <si>
    <t>Lunches bought</t>
  </si>
  <si>
    <t>Take-away &amp; Restaurants</t>
  </si>
  <si>
    <t>Cigarettes</t>
  </si>
  <si>
    <t>Drinks &amp; alcohol</t>
  </si>
  <si>
    <t>Gifts</t>
  </si>
  <si>
    <t>Mush have Holiday</t>
  </si>
  <si>
    <t>Children &amp; Child Care</t>
  </si>
  <si>
    <t>Emergency &amp; PR</t>
  </si>
  <si>
    <t>Toys</t>
  </si>
  <si>
    <t>Babysitting</t>
  </si>
  <si>
    <t>Childcare</t>
  </si>
  <si>
    <t>Sports &amp; activities</t>
  </si>
  <si>
    <t>School Fees</t>
  </si>
  <si>
    <t>Excursions</t>
  </si>
  <si>
    <t>School uniforms</t>
  </si>
  <si>
    <t>Other school needs</t>
  </si>
  <si>
    <t>Child support Payments</t>
  </si>
  <si>
    <r>
      <rPr>
        <b/>
        <sz val="16"/>
        <color indexed="8"/>
        <rFont val="Arial"/>
        <family val="2"/>
      </rPr>
      <t>INVESTMENT EXPENSES</t>
    </r>
    <r>
      <rPr>
        <sz val="12"/>
        <color indexed="8"/>
        <rFont val="Arial"/>
        <family val="2"/>
      </rPr>
      <t xml:space="preserve"> 
</t>
    </r>
    <r>
      <rPr>
        <sz val="9"/>
        <color indexed="8"/>
        <rFont val="Arial"/>
        <family val="2"/>
      </rPr>
      <t>(Please note, Investment property expenses becomes part of your living expenses for calculation purposes)</t>
    </r>
  </si>
  <si>
    <t>Investment Property Expenses</t>
  </si>
  <si>
    <t>Body corporate fees</t>
  </si>
  <si>
    <t>LOAN COMMITMENTS</t>
  </si>
  <si>
    <t>Loan Commitments</t>
  </si>
  <si>
    <t>Home Loan</t>
  </si>
  <si>
    <t>Investment Property Loan</t>
  </si>
  <si>
    <t>Credit card interest</t>
  </si>
  <si>
    <t>Car Loan</t>
  </si>
  <si>
    <t>Personal Loan</t>
  </si>
  <si>
    <t xml:space="preserve">Student Loan </t>
  </si>
  <si>
    <t>Family Commitements</t>
  </si>
  <si>
    <t>TAX PAYABLE</t>
  </si>
  <si>
    <t>DISCRETIONARY SAVINGS &amp; SPENDINGS</t>
  </si>
  <si>
    <t>Surplus Money Usage</t>
  </si>
  <si>
    <t>Savings for a rainy day</t>
  </si>
  <si>
    <t>Savings for kids</t>
  </si>
  <si>
    <t>Investment and Super Contribution</t>
  </si>
  <si>
    <t>Extra repayment towards loan</t>
  </si>
  <si>
    <t>An indulging holiday</t>
  </si>
  <si>
    <t>Charity donations</t>
  </si>
  <si>
    <t>Extra payments towards HECS</t>
  </si>
  <si>
    <t>SUMMARY</t>
  </si>
  <si>
    <t>TOTAL INCOME</t>
  </si>
  <si>
    <t>TOTAL LIVING EXPENSES</t>
  </si>
  <si>
    <t>TOTAL LOAN &amp; TAX COMMITMENTS</t>
  </si>
  <si>
    <t>AVIALABLE SURPLUS</t>
  </si>
  <si>
    <t>DISCRETIONARY SAVINGS</t>
  </si>
  <si>
    <t>ACTUAL SURPLUS</t>
  </si>
  <si>
    <t>Tax Payable</t>
  </si>
  <si>
    <t>Member 2</t>
  </si>
  <si>
    <t>Member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</si>
</sst>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;[Red]\-&quot;$&quot;#,##0"/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&quot;$&quot;#,##0"/>
    <numFmt numFmtId="166" formatCode="&quot;$&quot;#,##0;[Red]&quot;$&quot;#,##0"/>
  </numFmts>
  <fonts count="23" x14ac:knownFonts="1"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b/>
      <sz val="13"/>
      <name val="Arial"/>
      <family val="2"/>
    </font>
    <font>
      <b/>
      <sz val="13"/>
      <color indexed="8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sz val="16"/>
      <color indexed="8"/>
      <name val="Arial"/>
      <family val="2"/>
    </font>
    <font>
      <sz val="12"/>
      <color indexed="8"/>
      <name val="Arial"/>
      <family val="2"/>
    </font>
    <font>
      <sz val="9"/>
      <color indexed="8"/>
      <name val="Arial"/>
      <family val="2"/>
    </font>
    <font>
      <b/>
      <sz val="18"/>
      <color indexed="8"/>
      <name val="Arial"/>
      <family val="2"/>
    </font>
    <font>
      <b/>
      <sz val="14"/>
      <color indexed="8"/>
      <name val="Arial"/>
      <family val="2"/>
    </font>
    <font>
      <b/>
      <sz val="14"/>
      <name val="Arial"/>
      <family val="2"/>
    </font>
    <font>
      <b/>
      <sz val="12"/>
      <color indexed="8"/>
      <name val="Segoe UI Symbol"/>
      <family val="2"/>
    </font>
    <font>
      <sz val="11"/>
      <color indexed="8"/>
      <name val="Arial"/>
      <family val="2"/>
    </font>
    <font>
      <sz val="10"/>
      <color rgb="FF0070C0"/>
      <name val="Arial"/>
      <family val="2"/>
    </font>
    <font>
      <b/>
      <i/>
      <sz val="10"/>
      <color theme="1" tint="0.249977111117893"/>
      <name val="Arial"/>
      <family val="2"/>
    </font>
    <font>
      <sz val="10"/>
      <color rgb="FF305FBE"/>
      <name val="Arial"/>
      <family val="2"/>
    </font>
    <font>
      <b/>
      <sz val="16"/>
      <color theme="6" tint="-0.249977111117893"/>
      <name val="Arial"/>
      <family val="2"/>
    </font>
    <font>
      <b/>
      <sz val="16"/>
      <color rgb="FF000000"/>
      <name val="Arial"/>
      <family val="2"/>
    </font>
    <font>
      <b/>
      <sz val="20"/>
      <color theme="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00729A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6DA400"/>
        <bgColor indexed="64"/>
      </patternFill>
    </fill>
    <fill>
      <patternFill patternType="solid">
        <fgColor rgb="FF199728"/>
        <bgColor indexed="64"/>
      </patternFill>
    </fill>
    <fill>
      <patternFill patternType="solid">
        <fgColor rgb="FFFF000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hair">
        <color theme="0" tint="-0.24994659260841701"/>
      </bottom>
      <diagonal/>
    </border>
    <border>
      <left/>
      <right style="medium">
        <color theme="0" tint="-0.24994659260841701"/>
      </right>
      <top style="hair">
        <color theme="0" tint="-0.24994659260841701"/>
      </top>
      <bottom/>
      <diagonal/>
    </border>
    <border>
      <left/>
      <right style="medium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ck">
        <color rgb="FF6DA400"/>
      </left>
      <right/>
      <top/>
      <bottom/>
      <diagonal/>
    </border>
    <border>
      <left/>
      <right style="thick">
        <color rgb="FF6DA400"/>
      </right>
      <top/>
      <bottom/>
      <diagonal/>
    </border>
    <border>
      <left/>
      <right/>
      <top style="medium">
        <color rgb="FF006699"/>
      </top>
      <bottom/>
      <diagonal/>
    </border>
    <border>
      <left/>
      <right style="thick">
        <color rgb="FF6DA400"/>
      </right>
      <top style="medium">
        <color rgb="FF006699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 style="hair">
        <color theme="0" tint="-0.24994659260841701"/>
      </bottom>
      <diagonal/>
    </border>
    <border>
      <left style="medium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thick">
        <color rgb="FF6DA400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 style="hair">
        <color theme="0" tint="-0.24994659260841701"/>
      </top>
      <bottom/>
      <diagonal/>
    </border>
    <border>
      <left/>
      <right style="thick">
        <color rgb="FF6DA400"/>
      </right>
      <top style="hair">
        <color theme="0" tint="-0.24994659260841701"/>
      </top>
      <bottom/>
      <diagonal/>
    </border>
    <border>
      <left/>
      <right/>
      <top style="medium">
        <color rgb="FF00CCFF"/>
      </top>
      <bottom/>
      <diagonal/>
    </border>
    <border>
      <left/>
      <right style="thick">
        <color rgb="FF6DA400"/>
      </right>
      <top style="medium">
        <color rgb="FF00CCFF"/>
      </top>
      <bottom/>
      <diagonal/>
    </border>
    <border>
      <left/>
      <right/>
      <top/>
      <bottom style="thick">
        <color rgb="FF6DA400"/>
      </bottom>
      <diagonal/>
    </border>
    <border>
      <left/>
      <right style="thick">
        <color rgb="FF6DA400"/>
      </right>
      <top/>
      <bottom style="thick">
        <color rgb="FF6DA400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/>
      <bottom/>
      <diagonal/>
    </border>
    <border>
      <left/>
      <right style="medium">
        <color theme="0" tint="-0.24994659260841701"/>
      </right>
      <top style="hair">
        <color theme="0" tint="-0.24994659260841701"/>
      </top>
      <bottom style="thin">
        <color rgb="FF00B0F0"/>
      </bottom>
      <diagonal/>
    </border>
    <border>
      <left/>
      <right/>
      <top style="hair">
        <color theme="0" tint="-0.24994659260841701"/>
      </top>
      <bottom/>
      <diagonal/>
    </border>
    <border>
      <left/>
      <right/>
      <top style="hair">
        <color theme="0" tint="-0.24994659260841701"/>
      </top>
      <bottom style="thin">
        <color rgb="FF00B0F0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thin">
        <color rgb="FF00B0F0"/>
      </bottom>
      <diagonal/>
    </border>
    <border>
      <left style="medium">
        <color theme="0" tint="-0.24994659260841701"/>
      </left>
      <right/>
      <top style="hair">
        <color theme="0" tint="-0.24994659260841701"/>
      </top>
      <bottom style="thin">
        <color rgb="FF00B0F0"/>
      </bottom>
      <diagonal/>
    </border>
    <border>
      <left/>
      <right style="thick">
        <color rgb="FF6DA400"/>
      </right>
      <top style="hair">
        <color theme="0" tint="-0.24994659260841701"/>
      </top>
      <bottom style="thin">
        <color rgb="FF00B0F0"/>
      </bottom>
      <diagonal/>
    </border>
    <border>
      <left/>
      <right style="medium">
        <color theme="0" tint="-0.24994659260841701"/>
      </right>
      <top style="hair">
        <color theme="0" tint="-0.24994659260841701"/>
      </top>
      <bottom style="medium">
        <color theme="5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5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theme="5" tint="-0.24994659260841701"/>
      </bottom>
      <diagonal/>
    </border>
    <border>
      <left style="medium">
        <color theme="0" tint="-0.24994659260841701"/>
      </left>
      <right/>
      <top style="hair">
        <color theme="0" tint="-0.24994659260841701"/>
      </top>
      <bottom style="medium">
        <color theme="5" tint="-0.24994659260841701"/>
      </bottom>
      <diagonal/>
    </border>
    <border>
      <left/>
      <right/>
      <top style="hair">
        <color theme="0" tint="-0.24994659260841701"/>
      </top>
      <bottom style="medium">
        <color theme="5" tint="-0.24994659260841701"/>
      </bottom>
      <diagonal/>
    </border>
    <border>
      <left/>
      <right style="thick">
        <color rgb="FF6DA400"/>
      </right>
      <top style="hair">
        <color theme="0" tint="-0.24994659260841701"/>
      </top>
      <bottom style="medium">
        <color theme="5" tint="-0.24994659260841701"/>
      </bottom>
      <diagonal/>
    </border>
    <border>
      <left/>
      <right style="medium">
        <color theme="0" tint="-0.24994659260841701"/>
      </right>
      <top style="hair">
        <color theme="0" tint="-0.24994659260841701"/>
      </top>
      <bottom style="medium">
        <color rgb="FFFFC000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rgb="FFFFC000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rgb="FFFFC000"/>
      </bottom>
      <diagonal/>
    </border>
    <border>
      <left style="medium">
        <color theme="0" tint="-0.24994659260841701"/>
      </left>
      <right/>
      <top style="hair">
        <color theme="0" tint="-0.24994659260841701"/>
      </top>
      <bottom style="medium">
        <color rgb="FFFFC000"/>
      </bottom>
      <diagonal/>
    </border>
    <border>
      <left/>
      <right/>
      <top style="hair">
        <color theme="0" tint="-0.24994659260841701"/>
      </top>
      <bottom style="medium">
        <color rgb="FFFFC000"/>
      </bottom>
      <diagonal/>
    </border>
    <border>
      <left/>
      <right style="thick">
        <color rgb="FF6DA400"/>
      </right>
      <top/>
      <bottom style="medium">
        <color rgb="FFFFC000"/>
      </bottom>
      <diagonal/>
    </border>
    <border>
      <left/>
      <right style="medium">
        <color theme="0" tint="-0.24994659260841701"/>
      </right>
      <top style="hair">
        <color theme="0" tint="-0.24994659260841701"/>
      </top>
      <bottom style="medium">
        <color theme="9" tint="-0.249977111117893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9" tint="-0.249977111117893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theme="9" tint="-0.249977111117893"/>
      </bottom>
      <diagonal/>
    </border>
    <border>
      <left style="medium">
        <color theme="0" tint="-0.24994659260841701"/>
      </left>
      <right/>
      <top style="hair">
        <color theme="0" tint="-0.24994659260841701"/>
      </top>
      <bottom style="medium">
        <color theme="9" tint="-0.249977111117893"/>
      </bottom>
      <diagonal/>
    </border>
    <border>
      <left/>
      <right/>
      <top style="hair">
        <color theme="0" tint="-0.24994659260841701"/>
      </top>
      <bottom style="medium">
        <color theme="9" tint="-0.249977111117893"/>
      </bottom>
      <diagonal/>
    </border>
    <border>
      <left/>
      <right style="thick">
        <color rgb="FF6DA400"/>
      </right>
      <top style="hair">
        <color theme="0" tint="-0.24994659260841701"/>
      </top>
      <bottom style="medium">
        <color theme="9" tint="-0.249977111117893"/>
      </bottom>
      <diagonal/>
    </border>
    <border>
      <left style="thick">
        <color rgb="FF6DA400"/>
      </left>
      <right/>
      <top style="medium">
        <color rgb="FF006699"/>
      </top>
      <bottom/>
      <diagonal/>
    </border>
    <border>
      <left style="thick">
        <color rgb="FF6DA400"/>
      </left>
      <right/>
      <top/>
      <bottom style="medium">
        <color rgb="FF00CCFF"/>
      </bottom>
      <diagonal/>
    </border>
    <border>
      <left style="thick">
        <color rgb="FF6DA400"/>
      </left>
      <right/>
      <top style="medium">
        <color rgb="FF00CCFF"/>
      </top>
      <bottom/>
      <diagonal/>
    </border>
    <border>
      <left style="thick">
        <color rgb="FF6DA400"/>
      </left>
      <right/>
      <top/>
      <bottom style="medium">
        <color rgb="FF6DA400"/>
      </bottom>
      <diagonal/>
    </border>
    <border>
      <left style="thick">
        <color rgb="FF6DA400"/>
      </left>
      <right/>
      <top style="medium">
        <color rgb="FF6DA400"/>
      </top>
      <bottom/>
      <diagonal/>
    </border>
    <border>
      <left style="thick">
        <color rgb="FF6B8E06"/>
      </left>
      <right/>
      <top style="thick">
        <color rgb="FF6B8E06"/>
      </top>
      <bottom style="thick">
        <color rgb="FF6B8E06"/>
      </bottom>
      <diagonal/>
    </border>
    <border>
      <left/>
      <right/>
      <top style="thick">
        <color rgb="FF6B8E06"/>
      </top>
      <bottom style="thick">
        <color rgb="FF6B8E06"/>
      </bottom>
      <diagonal/>
    </border>
    <border>
      <left/>
      <right style="thick">
        <color rgb="FF6B8E06"/>
      </right>
      <top style="thick">
        <color rgb="FF6B8E06"/>
      </top>
      <bottom style="thick">
        <color rgb="FF6B8E06"/>
      </bottom>
      <diagonal/>
    </border>
    <border>
      <left/>
      <right style="medium">
        <color theme="0" tint="-0.24994659260841701"/>
      </right>
      <top style="hair">
        <color theme="0" tint="-0.24994659260841701"/>
      </top>
      <bottom style="thin">
        <color rgb="FF000000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thin">
        <color rgb="FF000000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 style="thin">
        <color rgb="FF000000"/>
      </bottom>
      <diagonal/>
    </border>
    <border>
      <left style="medium">
        <color theme="0" tint="-0.24994659260841701"/>
      </left>
      <right/>
      <top style="hair">
        <color theme="0" tint="-0.24994659260841701"/>
      </top>
      <bottom style="thin">
        <color rgb="FF000000"/>
      </bottom>
      <diagonal/>
    </border>
    <border>
      <left/>
      <right/>
      <top style="hair">
        <color theme="0" tint="-0.24994659260841701"/>
      </top>
      <bottom style="thin">
        <color rgb="FF000000"/>
      </bottom>
      <diagonal/>
    </border>
    <border>
      <left/>
      <right style="thick">
        <color rgb="FF6DA400"/>
      </right>
      <top style="hair">
        <color theme="0" tint="-0.24994659260841701"/>
      </top>
      <bottom style="thin">
        <color rgb="FF000000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17">
    <xf numFmtId="0" fontId="0" fillId="0" borderId="0" xfId="0"/>
    <xf numFmtId="0" fontId="1" fillId="2" borderId="2" xfId="0" applyFont="1" applyFill="1" applyBorder="1" applyProtection="1">
      <protection locked="0"/>
    </xf>
    <xf numFmtId="0" fontId="1" fillId="2" borderId="3" xfId="0" applyFont="1" applyFill="1" applyBorder="1" applyProtection="1">
      <protection locked="0"/>
    </xf>
    <xf numFmtId="0" fontId="1" fillId="2" borderId="4" xfId="0" applyFont="1" applyFill="1" applyBorder="1" applyProtection="1">
      <protection locked="0"/>
    </xf>
    <xf numFmtId="0" fontId="0" fillId="3" borderId="1" xfId="0" applyFill="1" applyBorder="1"/>
    <xf numFmtId="166" fontId="0" fillId="3" borderId="1" xfId="0" applyNumberFormat="1" applyFill="1" applyBorder="1"/>
    <xf numFmtId="0" fontId="0" fillId="3" borderId="0" xfId="0" applyFill="1"/>
    <xf numFmtId="0" fontId="1" fillId="3" borderId="0" xfId="0" applyFont="1" applyFill="1"/>
    <xf numFmtId="0" fontId="1" fillId="2" borderId="0" xfId="0" applyFont="1" applyFill="1"/>
    <xf numFmtId="166" fontId="0" fillId="0" borderId="0" xfId="0" applyNumberFormat="1"/>
    <xf numFmtId="0" fontId="16" fillId="0" borderId="0" xfId="0" applyFont="1"/>
    <xf numFmtId="0" fontId="0" fillId="0" borderId="0" xfId="0" applyAlignment="1">
      <alignment vertical="center"/>
    </xf>
    <xf numFmtId="0" fontId="0" fillId="4" borderId="5" xfId="0" applyFill="1" applyBorder="1"/>
    <xf numFmtId="0" fontId="0" fillId="4" borderId="0" xfId="0" applyFill="1"/>
    <xf numFmtId="0" fontId="3" fillId="4" borderId="0" xfId="0" applyFont="1" applyFill="1" applyAlignment="1">
      <alignment horizontal="right"/>
    </xf>
    <xf numFmtId="0" fontId="0" fillId="4" borderId="6" xfId="0" applyFill="1" applyBorder="1"/>
    <xf numFmtId="165" fontId="0" fillId="0" borderId="0" xfId="0" applyNumberFormat="1"/>
    <xf numFmtId="0" fontId="4" fillId="2" borderId="7" xfId="0" applyFont="1" applyFill="1" applyBorder="1" applyAlignment="1">
      <alignment vertical="center"/>
    </xf>
    <xf numFmtId="0" fontId="17" fillId="0" borderId="7" xfId="0" applyFont="1" applyBorder="1" applyAlignment="1">
      <alignment horizontal="right"/>
    </xf>
    <xf numFmtId="0" fontId="17" fillId="0" borderId="7" xfId="0" applyFont="1" applyBorder="1" applyAlignment="1">
      <alignment horizontal="center"/>
    </xf>
    <xf numFmtId="0" fontId="17" fillId="0" borderId="7" xfId="0" applyFont="1" applyBorder="1" applyAlignment="1">
      <alignment horizontal="left"/>
    </xf>
    <xf numFmtId="0" fontId="0" fillId="0" borderId="7" xfId="0" applyBorder="1"/>
    <xf numFmtId="0" fontId="0" fillId="0" borderId="8" xfId="0" applyBorder="1"/>
    <xf numFmtId="0" fontId="18" fillId="0" borderId="9" xfId="0" applyFont="1" applyBorder="1"/>
    <xf numFmtId="0" fontId="0" fillId="0" borderId="10" xfId="0" applyBorder="1"/>
    <xf numFmtId="166" fontId="0" fillId="0" borderId="11" xfId="0" applyNumberFormat="1" applyBorder="1"/>
    <xf numFmtId="0" fontId="0" fillId="0" borderId="12" xfId="0" applyBorder="1"/>
    <xf numFmtId="0" fontId="18" fillId="0" borderId="13" xfId="0" applyFont="1" applyBorder="1"/>
    <xf numFmtId="0" fontId="0" fillId="0" borderId="14" xfId="0" applyBorder="1"/>
    <xf numFmtId="0" fontId="0" fillId="0" borderId="15" xfId="0" applyBorder="1"/>
    <xf numFmtId="0" fontId="4" fillId="2" borderId="16" xfId="0" applyFont="1" applyFill="1" applyBorder="1" applyAlignment="1">
      <alignment vertical="center"/>
    </xf>
    <xf numFmtId="0" fontId="0" fillId="0" borderId="17" xfId="0" applyBorder="1"/>
    <xf numFmtId="166" fontId="5" fillId="0" borderId="0" xfId="0" applyNumberFormat="1" applyFont="1"/>
    <xf numFmtId="0" fontId="0" fillId="0" borderId="6" xfId="0" applyBorder="1"/>
    <xf numFmtId="0" fontId="4" fillId="0" borderId="0" xfId="0" applyFont="1"/>
    <xf numFmtId="0" fontId="0" fillId="0" borderId="18" xfId="0" applyBorder="1"/>
    <xf numFmtId="166" fontId="0" fillId="0" borderId="18" xfId="0" applyNumberFormat="1" applyBorder="1"/>
    <xf numFmtId="0" fontId="0" fillId="0" borderId="19" xfId="0" applyBorder="1"/>
    <xf numFmtId="6" fontId="18" fillId="0" borderId="20" xfId="0" applyNumberFormat="1" applyFont="1" applyBorder="1" applyProtection="1">
      <protection locked="0"/>
    </xf>
    <xf numFmtId="0" fontId="18" fillId="0" borderId="20" xfId="0" applyFont="1" applyBorder="1" applyProtection="1">
      <protection locked="0"/>
    </xf>
    <xf numFmtId="0" fontId="18" fillId="0" borderId="21" xfId="0" applyFont="1" applyBorder="1" applyProtection="1">
      <protection locked="0"/>
    </xf>
    <xf numFmtId="166" fontId="18" fillId="0" borderId="0" xfId="0" applyNumberFormat="1" applyFont="1" applyAlignment="1" applyProtection="1">
      <alignment horizontal="center"/>
      <protection locked="0"/>
    </xf>
    <xf numFmtId="0" fontId="1" fillId="2" borderId="0" xfId="0" applyFont="1" applyFill="1" applyProtection="1">
      <protection locked="0"/>
    </xf>
    <xf numFmtId="0" fontId="18" fillId="0" borderId="0" xfId="0" applyFont="1"/>
    <xf numFmtId="0" fontId="1" fillId="2" borderId="22" xfId="0" applyFont="1" applyFill="1" applyBorder="1" applyProtection="1">
      <protection locked="0"/>
    </xf>
    <xf numFmtId="0" fontId="1" fillId="2" borderId="23" xfId="0" applyFont="1" applyFill="1" applyBorder="1" applyProtection="1">
      <protection locked="0"/>
    </xf>
    <xf numFmtId="166" fontId="0" fillId="0" borderId="24" xfId="0" applyNumberFormat="1" applyBorder="1"/>
    <xf numFmtId="166" fontId="0" fillId="0" borderId="25" xfId="0" applyNumberFormat="1" applyBorder="1"/>
    <xf numFmtId="0" fontId="18" fillId="0" borderId="26" xfId="0" applyFont="1" applyBorder="1" applyProtection="1">
      <protection locked="0"/>
    </xf>
    <xf numFmtId="0" fontId="0" fillId="0" borderId="27" xfId="0" applyBorder="1"/>
    <xf numFmtId="0" fontId="0" fillId="0" borderId="28" xfId="0" applyBorder="1"/>
    <xf numFmtId="0" fontId="6" fillId="2" borderId="0" xfId="0" applyFont="1" applyFill="1" applyProtection="1">
      <protection locked="0"/>
    </xf>
    <xf numFmtId="165" fontId="1" fillId="2" borderId="0" xfId="0" applyNumberFormat="1" applyFont="1" applyFill="1" applyProtection="1">
      <protection locked="0"/>
    </xf>
    <xf numFmtId="0" fontId="3" fillId="0" borderId="0" xfId="0" applyFont="1" applyAlignment="1">
      <alignment horizontal="center"/>
    </xf>
    <xf numFmtId="0" fontId="19" fillId="0" borderId="1" xfId="0" applyFont="1" applyBorder="1"/>
    <xf numFmtId="0" fontId="1" fillId="5" borderId="4" xfId="0" applyFont="1" applyFill="1" applyBorder="1" applyProtection="1">
      <protection locked="0"/>
    </xf>
    <xf numFmtId="1" fontId="0" fillId="0" borderId="0" xfId="0" applyNumberFormat="1"/>
    <xf numFmtId="9" fontId="0" fillId="0" borderId="0" xfId="2" applyFont="1"/>
    <xf numFmtId="0" fontId="0" fillId="0" borderId="5" xfId="0" applyBorder="1"/>
    <xf numFmtId="164" fontId="12" fillId="0" borderId="7" xfId="0" applyNumberFormat="1" applyFont="1" applyBorder="1"/>
    <xf numFmtId="164" fontId="13" fillId="2" borderId="16" xfId="0" applyNumberFormat="1" applyFont="1" applyFill="1" applyBorder="1" applyAlignment="1">
      <alignment vertical="center"/>
    </xf>
    <xf numFmtId="164" fontId="13" fillId="2" borderId="16" xfId="1" applyNumberFormat="1" applyFont="1" applyFill="1" applyBorder="1" applyAlignment="1">
      <alignment vertical="center"/>
    </xf>
    <xf numFmtId="164" fontId="13" fillId="2" borderId="7" xfId="0" applyNumberFormat="1" applyFont="1" applyFill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1" fillId="2" borderId="29" xfId="0" applyFont="1" applyFill="1" applyBorder="1" applyProtection="1">
      <protection locked="0"/>
    </xf>
    <xf numFmtId="0" fontId="18" fillId="0" borderId="30" xfId="0" applyFont="1" applyBorder="1" applyProtection="1">
      <protection locked="0"/>
    </xf>
    <xf numFmtId="0" fontId="18" fillId="0" borderId="31" xfId="0" applyFont="1" applyBorder="1"/>
    <xf numFmtId="0" fontId="0" fillId="0" borderId="32" xfId="0" applyBorder="1"/>
    <xf numFmtId="166" fontId="0" fillId="0" borderId="33" xfId="0" applyNumberFormat="1" applyBorder="1"/>
    <xf numFmtId="0" fontId="0" fillId="0" borderId="34" xfId="0" applyBorder="1"/>
    <xf numFmtId="0" fontId="1" fillId="2" borderId="35" xfId="0" applyFont="1" applyFill="1" applyBorder="1" applyProtection="1">
      <protection locked="0"/>
    </xf>
    <xf numFmtId="0" fontId="18" fillId="0" borderId="36" xfId="0" applyFont="1" applyBorder="1" applyProtection="1">
      <protection locked="0"/>
    </xf>
    <xf numFmtId="0" fontId="18" fillId="0" borderId="37" xfId="0" applyFont="1" applyBorder="1"/>
    <xf numFmtId="0" fontId="0" fillId="0" borderId="38" xfId="0" applyBorder="1"/>
    <xf numFmtId="166" fontId="0" fillId="0" borderId="39" xfId="0" applyNumberFormat="1" applyBorder="1"/>
    <xf numFmtId="0" fontId="0" fillId="0" borderId="40" xfId="0" applyBorder="1"/>
    <xf numFmtId="0" fontId="0" fillId="0" borderId="0" xfId="0" applyBorder="1"/>
    <xf numFmtId="0" fontId="1" fillId="2" borderId="41" xfId="0" applyFont="1" applyFill="1" applyBorder="1" applyProtection="1">
      <protection locked="0"/>
    </xf>
    <xf numFmtId="0" fontId="18" fillId="0" borderId="42" xfId="0" applyFont="1" applyBorder="1" applyProtection="1">
      <protection locked="0"/>
    </xf>
    <xf numFmtId="0" fontId="18" fillId="0" borderId="43" xfId="0" applyFont="1" applyBorder="1"/>
    <xf numFmtId="0" fontId="0" fillId="0" borderId="44" xfId="0" applyBorder="1"/>
    <xf numFmtId="166" fontId="0" fillId="0" borderId="45" xfId="0" applyNumberFormat="1" applyBorder="1"/>
    <xf numFmtId="0" fontId="0" fillId="0" borderId="46" xfId="0" applyBorder="1"/>
    <xf numFmtId="0" fontId="14" fillId="0" borderId="0" xfId="0" applyFont="1" applyAlignment="1">
      <alignment horizontal="right" vertical="center"/>
    </xf>
    <xf numFmtId="0" fontId="15" fillId="0" borderId="0" xfId="0" applyFont="1" applyAlignment="1">
      <alignment vertical="center"/>
    </xf>
    <xf numFmtId="0" fontId="15" fillId="0" borderId="0" xfId="0" applyFont="1"/>
    <xf numFmtId="166" fontId="0" fillId="0" borderId="59" xfId="0" applyNumberFormat="1" applyBorder="1"/>
    <xf numFmtId="0" fontId="22" fillId="2" borderId="55" xfId="0" applyFont="1" applyFill="1" applyBorder="1" applyProtection="1">
      <protection locked="0"/>
    </xf>
    <xf numFmtId="0" fontId="22" fillId="0" borderId="56" xfId="0" applyFont="1" applyBorder="1" applyProtection="1">
      <protection locked="0"/>
    </xf>
    <xf numFmtId="0" fontId="22" fillId="0" borderId="57" xfId="0" applyFont="1" applyBorder="1"/>
    <xf numFmtId="0" fontId="22" fillId="0" borderId="58" xfId="0" applyFont="1" applyBorder="1"/>
    <xf numFmtId="0" fontId="22" fillId="0" borderId="60" xfId="0" applyFont="1" applyBorder="1"/>
    <xf numFmtId="166" fontId="4" fillId="2" borderId="2" xfId="0" applyNumberFormat="1" applyFont="1" applyFill="1" applyBorder="1" applyAlignment="1">
      <alignment vertical="center"/>
    </xf>
    <xf numFmtId="0" fontId="0" fillId="0" borderId="0" xfId="0" applyAlignment="1">
      <alignment horizontal="center"/>
    </xf>
    <xf numFmtId="0" fontId="20" fillId="13" borderId="5" xfId="0" applyFont="1" applyFill="1" applyBorder="1" applyAlignment="1">
      <alignment horizontal="center" vertical="center" wrapText="1"/>
    </xf>
    <xf numFmtId="0" fontId="8" fillId="13" borderId="5" xfId="0" applyFont="1" applyFill="1" applyBorder="1" applyAlignment="1">
      <alignment horizontal="center" vertical="center" wrapText="1"/>
    </xf>
    <xf numFmtId="0" fontId="20" fillId="10" borderId="5" xfId="0" applyFont="1" applyFill="1" applyBorder="1" applyAlignment="1">
      <alignment horizontal="center" vertical="center" wrapText="1"/>
    </xf>
    <xf numFmtId="0" fontId="8" fillId="10" borderId="5" xfId="0" applyFont="1" applyFill="1" applyBorder="1" applyAlignment="1">
      <alignment horizontal="center" vertical="center" wrapText="1"/>
    </xf>
    <xf numFmtId="0" fontId="8" fillId="10" borderId="5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11" borderId="51" xfId="0" applyFont="1" applyFill="1" applyBorder="1" applyAlignment="1">
      <alignment horizontal="center" vertical="center" wrapText="1"/>
    </xf>
    <xf numFmtId="0" fontId="8" fillId="11" borderId="5" xfId="0" applyFont="1" applyFill="1" applyBorder="1" applyAlignment="1">
      <alignment horizontal="center" vertical="center" wrapText="1"/>
    </xf>
    <xf numFmtId="0" fontId="18" fillId="0" borderId="21" xfId="0" applyFont="1" applyBorder="1" applyAlignment="1" applyProtection="1">
      <alignment horizontal="center" vertical="center"/>
      <protection locked="0"/>
    </xf>
    <xf numFmtId="0" fontId="18" fillId="0" borderId="13" xfId="0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11" fillId="6" borderId="47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11" fillId="6" borderId="48" xfId="0" applyFont="1" applyFill="1" applyBorder="1" applyAlignment="1">
      <alignment horizontal="center" vertical="center" wrapText="1"/>
    </xf>
    <xf numFmtId="0" fontId="7" fillId="7" borderId="49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8" fillId="8" borderId="5" xfId="0" applyFont="1" applyFill="1" applyBorder="1" applyAlignment="1">
      <alignment horizontal="center" vertical="center" wrapText="1"/>
    </xf>
    <xf numFmtId="0" fontId="7" fillId="9" borderId="5" xfId="0" applyFont="1" applyFill="1" applyBorder="1" applyAlignment="1">
      <alignment horizontal="center" vertical="center" wrapText="1"/>
    </xf>
    <xf numFmtId="0" fontId="21" fillId="12" borderId="52" xfId="0" applyFont="1" applyFill="1" applyBorder="1" applyAlignment="1">
      <alignment horizontal="center" vertical="center"/>
    </xf>
    <xf numFmtId="0" fontId="21" fillId="12" borderId="53" xfId="0" applyFont="1" applyFill="1" applyBorder="1" applyAlignment="1">
      <alignment horizontal="center" vertical="center"/>
    </xf>
    <xf numFmtId="0" fontId="21" fillId="12" borderId="54" xfId="0" applyFont="1" applyFill="1" applyBorder="1" applyAlignment="1">
      <alignment horizontal="center" vertical="center"/>
    </xf>
  </cellXfs>
  <cellStyles count="3">
    <cellStyle name="Currency" xfId="1" builtinId="4"/>
    <cellStyle name="Normal" xfId="0" builtinId="0"/>
    <cellStyle name="Percent" xfId="2" builtinId="5"/>
  </cellStyles>
  <dxfs count="2">
    <dxf>
      <font>
        <b/>
        <i val="0"/>
        <color auto="1"/>
      </font>
      <numFmt numFmtId="165" formatCode="&quot;$&quot;#,##0"/>
      <fill>
        <patternFill>
          <bgColor rgb="FF00B050"/>
        </patternFill>
      </fill>
    </dxf>
    <dxf>
      <font>
        <strike val="0"/>
        <color auto="1"/>
      </font>
      <fill>
        <patternFill>
          <bgColor rgb="FFFF0000"/>
        </patternFill>
      </fill>
    </dxf>
  </dxfs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CC0099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5353"/>
      <rgbColor rgb="009933FF"/>
      <rgbColor rgb="009999FF"/>
      <rgbColor rgb="00C80000"/>
      <rgbColor rgb="0066FF66"/>
      <rgbColor rgb="00ECE978"/>
      <rgbColor rgb="00FF99FF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B2A300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Expense &amp; Surplus </a:t>
            </a:r>
          </a:p>
        </c:rich>
      </c:tx>
      <c:layout>
        <c:manualLayout>
          <c:xMode val="edge"/>
          <c:yMode val="edge"/>
          <c:x val="0.34023350529459684"/>
          <c:y val="1.4128494807714253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/>
          </c:spPr>
          <c:dPt>
            <c:idx val="0"/>
            <c:bubble3D val="0"/>
            <c:spPr>
              <a:solidFill>
                <a:srgbClr val="0070C0"/>
              </a:solidFill>
              <a:ln w="19050">
                <a:solidFill>
                  <a:srgbClr val="0070C0"/>
                </a:solidFill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0-2B9A-48C0-9CA7-DCFA13EFCE5E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19050">
                <a:solidFill>
                  <a:srgbClr val="00B0F0"/>
                </a:solidFill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1-2B9A-48C0-9CA7-DCFA13EFCE5E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19050">
                <a:solidFill>
                  <a:srgbClr val="FFC000"/>
                </a:solidFill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2-2B9A-48C0-9CA7-DCFA13EFCE5E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rgbClr val="92D050"/>
                </a:solidFill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3-2B9A-48C0-9CA7-DCFA13EFCE5E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4-2B9A-48C0-9CA7-DCFA13EFCE5E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5-2B9A-48C0-9CA7-DCFA13EFCE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'budget-planner'!$B$132:$B$137</c:f>
              <c:strCache>
                <c:ptCount val="6"/>
                <c:pt idx="0">
                  <c:v>TOTAL INCOME</c:v>
                </c:pt>
                <c:pt idx="1">
                  <c:v>TOTAL LIVING EXPENSES</c:v>
                </c:pt>
                <c:pt idx="2">
                  <c:v>TOTAL LOAN &amp; TAX COMMITMENTS</c:v>
                </c:pt>
                <c:pt idx="3">
                  <c:v>AVIALABLE SURPLUS</c:v>
                </c:pt>
                <c:pt idx="4">
                  <c:v>DISCRETIONARY SAVINGS</c:v>
                </c:pt>
                <c:pt idx="5">
                  <c:v>ACTUAL SURPLUS</c:v>
                </c:pt>
              </c:strCache>
            </c:strRef>
          </c:cat>
          <c:val>
            <c:numRef>
              <c:f>'budget-planner'!$C$132:$C$137</c:f>
              <c:numCache>
                <c:formatCode>"$"#,##0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9A-48C0-9CA7-DCFA13EFC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8754319875415"/>
          <c:y val="9.8269206920208657E-2"/>
          <c:w val="0.51415637720177987"/>
          <c:h val="0.664762282107293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rgbClr val="10A032"/>
        </a:gs>
        <a:gs pos="52000">
          <a:srgbClr val="06AAAD"/>
        </a:gs>
        <a:gs pos="80000">
          <a:srgbClr val="00B0F0"/>
        </a:gs>
        <a:gs pos="91000">
          <a:srgbClr val="00B0F0"/>
        </a:gs>
        <a:gs pos="100000">
          <a:srgbClr val="00B0F0"/>
        </a:gs>
      </a:gsLst>
      <a:path path="circle">
        <a:fillToRect r="100000" b="100000"/>
      </a:path>
      <a:tileRect l="-100000" t="-100000"/>
    </a:gradFill>
    <a:ln w="9525" cap="flat" cmpd="sng" algn="ctr">
      <a:noFill/>
      <a:round/>
    </a:ln>
    <a:effectLst/>
    <a:scene3d>
      <a:camera prst="orthographicFront"/>
      <a:lightRig rig="threePt" dir="t"/>
    </a:scene3d>
    <a:sp3d>
      <a:bevelT w="152400" h="50800" prst="softRound"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Type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607720909886268"/>
          <c:y val="0.21552113143605486"/>
          <c:w val="0.34451224846894141"/>
          <c:h val="0.5745860989058091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98EE-4135-B28A-D5F64AD2A3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8EE-4135-B28A-D5F64AD2A3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98EE-4135-B28A-D5F64AD2A35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'budget-planner'!$B$140:$B$142</c:f>
              <c:strCache>
                <c:ptCount val="3"/>
                <c:pt idx="0">
                  <c:v>Need</c:v>
                </c:pt>
                <c:pt idx="1">
                  <c:v>Want</c:v>
                </c:pt>
                <c:pt idx="2">
                  <c:v>Desire</c:v>
                </c:pt>
              </c:strCache>
            </c:strRef>
          </c:cat>
          <c:val>
            <c:numRef>
              <c:f>'budget-planner'!$D$140:$D$142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EE-4135-B28A-D5F64AD2A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6685053232082676"/>
          <c:y val="0.60060339651664318"/>
          <c:w val="0.10514359556452077"/>
          <c:h val="0.177848578580171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>
      <a:gsLst>
        <a:gs pos="0">
          <a:srgbClr val="10A032"/>
        </a:gs>
        <a:gs pos="52000">
          <a:srgbClr val="06AAAD"/>
        </a:gs>
        <a:gs pos="80000">
          <a:srgbClr val="00B0F0"/>
        </a:gs>
        <a:gs pos="91000">
          <a:srgbClr val="00B0F0"/>
        </a:gs>
        <a:gs pos="100000">
          <a:srgbClr val="00B0F0"/>
        </a:gs>
      </a:gsLst>
      <a:path path="circle">
        <a:fillToRect r="100000" b="100000"/>
      </a:path>
    </a:gradFill>
    <a:ln w="9525" cap="flat" cmpd="sng" algn="ctr">
      <a:noFill/>
      <a:round/>
    </a:ln>
    <a:effectLst>
      <a:softEdge rad="12700"/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emf"/><Relationship Id="rId1" Type="http://schemas.openxmlformats.org/officeDocument/2006/relationships/chart" Target="../charts/chart1.xml"/><Relationship Id="rId5" Type="http://schemas.openxmlformats.org/officeDocument/2006/relationships/chart" Target="../charts/chart2.xml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304800</xdr:colOff>
      <xdr:row>130</xdr:row>
      <xdr:rowOff>28575</xdr:rowOff>
    </xdr:from>
    <xdr:to>
      <xdr:col>9</xdr:col>
      <xdr:colOff>0</xdr:colOff>
      <xdr:row>145</xdr:row>
      <xdr:rowOff>38100</xdr:rowOff>
    </xdr:to>
    <xdr:graphicFrame macro="">
      <xdr:nvGraphicFramePr>
        <xdr:cNvPr id="623244" name="Chart 10">
          <a:extLst>
            <a:ext uri="{FF2B5EF4-FFF2-40B4-BE49-F238E27FC236}">
              <a16:creationId xmlns:a16="http://schemas.microsoft.com/office/drawing/2014/main" id="{780EA6E3-3E13-4960-A847-54351988B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27</xdr:col>
      <xdr:colOff>0</xdr:colOff>
      <xdr:row>7</xdr:row>
      <xdr:rowOff>0</xdr:rowOff>
    </xdr:from>
    <xdr:to>
      <xdr:col>28</xdr:col>
      <xdr:colOff>0</xdr:colOff>
      <xdr:row>8</xdr:row>
      <xdr:rowOff>95250</xdr:rowOff>
    </xdr:to>
    <xdr:pic>
      <xdr:nvPicPr>
        <xdr:cNvPr id="623245" name="Picture 19">
          <a:extLst>
            <a:ext uri="{FF2B5EF4-FFF2-40B4-BE49-F238E27FC236}">
              <a16:creationId xmlns:a16="http://schemas.microsoft.com/office/drawing/2014/main" id="{DE8ABA49-CDE1-4287-BD05-A802CA722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07525" y="2828925"/>
          <a:ext cx="7143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0</xdr:row>
      <xdr:rowOff>0</xdr:rowOff>
    </xdr:from>
    <xdr:to>
      <xdr:col>7</xdr:col>
      <xdr:colOff>533400</xdr:colOff>
      <xdr:row>2</xdr:row>
      <xdr:rowOff>276225</xdr:rowOff>
    </xdr:to>
    <xdr:pic>
      <xdr:nvPicPr>
        <xdr:cNvPr id="623246" name="Picture 9">
          <a:extLst>
            <a:ext uri="{FF2B5EF4-FFF2-40B4-BE49-F238E27FC236}">
              <a16:creationId xmlns:a16="http://schemas.microsoft.com/office/drawing/2014/main" id="{20DD9246-1986-4357-9243-3977DACF7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0"/>
          <a:ext cx="63722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0</xdr:row>
      <xdr:rowOff>104775</xdr:rowOff>
    </xdr:from>
    <xdr:to>
      <xdr:col>1</xdr:col>
      <xdr:colOff>266700</xdr:colOff>
      <xdr:row>2</xdr:row>
      <xdr:rowOff>47625</xdr:rowOff>
    </xdr:to>
    <xdr:pic>
      <xdr:nvPicPr>
        <xdr:cNvPr id="623247" name="Picture 2">
          <a:extLst>
            <a:ext uri="{FF2B5EF4-FFF2-40B4-BE49-F238E27FC236}">
              <a16:creationId xmlns:a16="http://schemas.microsoft.com/office/drawing/2014/main" id="{5CD2DBC5-C03E-4BF8-AC63-1CD79C120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04775"/>
          <a:ext cx="18002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142</xdr:row>
      <xdr:rowOff>19050</xdr:rowOff>
    </xdr:from>
    <xdr:to>
      <xdr:col>4</xdr:col>
      <xdr:colOff>123825</xdr:colOff>
      <xdr:row>145</xdr:row>
      <xdr:rowOff>2628900</xdr:rowOff>
    </xdr:to>
    <xdr:graphicFrame macro="">
      <xdr:nvGraphicFramePr>
        <xdr:cNvPr id="623248" name="Chart 4">
          <a:extLst>
            <a:ext uri="{FF2B5EF4-FFF2-40B4-BE49-F238E27FC236}">
              <a16:creationId xmlns:a16="http://schemas.microsoft.com/office/drawing/2014/main" id="{26CB8FB6-0E84-48C6-B17F-79AFB9A8B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bg1">
            <a:lumMod val="50000"/>
          </a:schemeClr>
        </a:solidFill>
        <a:ln>
          <a:solidFill>
            <a:schemeClr val="tx1"/>
          </a:solidFill>
        </a:ln>
      </a:spPr>
      <a:bodyPr vertOverflow="clip" rtlCol="0" anchor="ctr"/>
      <a:lstStyle>
        <a:defPPr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G147"/>
  <sheetViews>
    <sheetView showGridLines="0" tabSelected="1" topLeftCell="A73" workbookViewId="0">
      <selection activeCell="B119" sqref="B119"/>
    </sheetView>
  </sheetViews>
  <sheetFormatPr defaultRowHeight="17.25" customHeight="1" x14ac:dyDescent="0.2"/>
  <cols>
    <col min="1" max="1" width="25.85546875" customWidth="1"/>
    <col min="2" max="2" width="37.7109375" customWidth="1"/>
    <col min="3" max="3" width="18.140625" customWidth="1"/>
    <col min="4" max="4" width="5" customWidth="1"/>
    <col min="5" max="5" width="16" customWidth="1"/>
    <col min="6" max="6" width="13.140625" customWidth="1"/>
    <col min="7" max="7" width="9.42578125" customWidth="1"/>
    <col min="8" max="8" width="18" style="9" customWidth="1"/>
    <col min="9" max="9" width="3.5703125" customWidth="1"/>
    <col min="11" max="11" width="9.140625" customWidth="1"/>
    <col min="12" max="13" width="19.85546875" customWidth="1"/>
    <col min="14" max="27" width="9.140625" customWidth="1"/>
    <col min="28" max="30" width="10.7109375" customWidth="1"/>
  </cols>
  <sheetData>
    <row r="1" spans="1:33" ht="67.5" customHeight="1" x14ac:dyDescent="0.2">
      <c r="A1" s="106"/>
      <c r="B1" s="106"/>
      <c r="C1" s="106"/>
      <c r="D1" s="106"/>
      <c r="E1" s="106"/>
      <c r="F1" s="106"/>
      <c r="G1" s="106"/>
      <c r="H1" s="106"/>
      <c r="I1" s="106"/>
    </row>
    <row r="2" spans="1:33" ht="62.45" customHeight="1" x14ac:dyDescent="0.2">
      <c r="A2" s="94"/>
      <c r="B2" s="94"/>
      <c r="C2" s="94"/>
      <c r="D2" s="94"/>
      <c r="E2" s="94"/>
      <c r="F2" s="94"/>
      <c r="G2" s="94"/>
      <c r="H2" s="94"/>
      <c r="I2" s="94"/>
    </row>
    <row r="3" spans="1:33" s="7" customFormat="1" ht="24.6" customHeight="1" x14ac:dyDescent="0.3">
      <c r="A3" s="54"/>
      <c r="B3" s="4"/>
      <c r="C3" s="4"/>
      <c r="D3" s="4"/>
      <c r="E3" s="4"/>
      <c r="F3" s="4"/>
      <c r="G3" s="4"/>
      <c r="H3" s="5"/>
      <c r="I3" s="6"/>
      <c r="J3" s="6"/>
      <c r="K3" s="6"/>
      <c r="L3" s="6"/>
      <c r="M3" s="6"/>
      <c r="O3" s="8"/>
      <c r="P3" s="8"/>
      <c r="Q3" s="8"/>
      <c r="R3" s="8"/>
      <c r="S3" s="8"/>
      <c r="AB3" s="7" t="s">
        <v>0</v>
      </c>
      <c r="AC3" s="7" t="s">
        <v>1</v>
      </c>
      <c r="AD3" t="s">
        <v>2</v>
      </c>
      <c r="AE3" s="7" t="s">
        <v>0</v>
      </c>
      <c r="AF3" s="7">
        <v>1</v>
      </c>
      <c r="AG3" s="7" t="s">
        <v>3</v>
      </c>
    </row>
    <row r="4" spans="1:33" ht="17.25" customHeight="1" x14ac:dyDescent="0.2">
      <c r="A4" t="s">
        <v>4</v>
      </c>
      <c r="AB4" t="s">
        <v>5</v>
      </c>
      <c r="AC4" t="s">
        <v>5</v>
      </c>
      <c r="AD4" t="s">
        <v>6</v>
      </c>
      <c r="AE4" t="s">
        <v>6</v>
      </c>
      <c r="AF4">
        <v>26</v>
      </c>
      <c r="AG4" t="s">
        <v>7</v>
      </c>
    </row>
    <row r="5" spans="1:33" ht="17.25" customHeight="1" x14ac:dyDescent="0.2">
      <c r="A5" s="84" t="s">
        <v>8</v>
      </c>
      <c r="B5" s="85" t="s">
        <v>9</v>
      </c>
      <c r="AB5" t="s">
        <v>10</v>
      </c>
      <c r="AC5" t="s">
        <v>10</v>
      </c>
      <c r="AD5" t="s">
        <v>10</v>
      </c>
      <c r="AE5" t="s">
        <v>10</v>
      </c>
      <c r="AF5">
        <v>12</v>
      </c>
      <c r="AG5" t="s">
        <v>11</v>
      </c>
    </row>
    <row r="6" spans="1:33" ht="17.25" customHeight="1" x14ac:dyDescent="0.2">
      <c r="A6" s="84" t="s">
        <v>8</v>
      </c>
      <c r="B6" s="85" t="s">
        <v>12</v>
      </c>
      <c r="AB6" t="s">
        <v>2</v>
      </c>
      <c r="AC6" t="s">
        <v>2</v>
      </c>
      <c r="AD6" t="s">
        <v>5</v>
      </c>
      <c r="AE6" t="s">
        <v>5</v>
      </c>
      <c r="AF6">
        <v>4</v>
      </c>
    </row>
    <row r="7" spans="1:33" ht="17.25" customHeight="1" x14ac:dyDescent="0.2">
      <c r="A7" s="84" t="s">
        <v>8</v>
      </c>
      <c r="B7" s="85" t="s">
        <v>13</v>
      </c>
      <c r="E7" s="10"/>
      <c r="F7" s="10"/>
      <c r="AB7" t="s">
        <v>6</v>
      </c>
      <c r="AC7" t="s">
        <v>6</v>
      </c>
      <c r="AD7" s="7" t="s">
        <v>0</v>
      </c>
      <c r="AE7" t="s">
        <v>2</v>
      </c>
      <c r="AF7">
        <v>52</v>
      </c>
    </row>
    <row r="8" spans="1:33" ht="17.25" customHeight="1" thickBot="1" x14ac:dyDescent="0.25">
      <c r="B8" s="86"/>
    </row>
    <row r="9" spans="1:33" s="11" customFormat="1" ht="29.25" customHeight="1" thickTop="1" thickBot="1" x14ac:dyDescent="0.25">
      <c r="A9" s="114" t="s">
        <v>14</v>
      </c>
      <c r="B9" s="115"/>
      <c r="C9" s="115"/>
      <c r="D9" s="115"/>
      <c r="E9" s="115"/>
      <c r="F9" s="115"/>
      <c r="G9" s="115"/>
      <c r="H9" s="115"/>
      <c r="I9" s="116"/>
      <c r="AD9"/>
      <c r="AE9"/>
      <c r="AF9"/>
    </row>
    <row r="10" spans="1:33" ht="17.25" customHeight="1" thickTop="1" thickBot="1" x14ac:dyDescent="0.3">
      <c r="A10" s="12"/>
      <c r="B10" s="13"/>
      <c r="C10" s="14"/>
      <c r="D10" s="13"/>
      <c r="E10" s="14"/>
      <c r="F10" s="14"/>
      <c r="G10" s="14" t="s">
        <v>15</v>
      </c>
      <c r="H10" s="41" t="s">
        <v>0</v>
      </c>
      <c r="I10" s="15"/>
      <c r="AB10" t="s">
        <v>16</v>
      </c>
      <c r="AD10" s="16">
        <f>-H21</f>
        <v>0</v>
      </c>
      <c r="AE10" s="11"/>
      <c r="AF10" s="11"/>
    </row>
    <row r="11" spans="1:33" ht="17.25" customHeight="1" thickBot="1" x14ac:dyDescent="0.3">
      <c r="A11" s="107" t="s">
        <v>17</v>
      </c>
      <c r="B11" s="17" t="s">
        <v>18</v>
      </c>
      <c r="C11" s="18" t="s">
        <v>19</v>
      </c>
      <c r="D11" s="19"/>
      <c r="E11" s="20" t="s">
        <v>20</v>
      </c>
      <c r="F11" s="20"/>
      <c r="G11" s="21"/>
      <c r="H11" s="59">
        <f>SUM(H12:H20)</f>
        <v>0</v>
      </c>
      <c r="I11" s="22"/>
      <c r="AB11" t="s">
        <v>21</v>
      </c>
      <c r="AD11" s="16">
        <f>-H37</f>
        <v>0</v>
      </c>
    </row>
    <row r="12" spans="1:33" ht="17.25" customHeight="1" thickBot="1" x14ac:dyDescent="0.25">
      <c r="A12" s="108"/>
      <c r="B12" s="1" t="s">
        <v>22</v>
      </c>
      <c r="C12" s="38"/>
      <c r="D12" s="23"/>
      <c r="E12" s="39" t="s">
        <v>0</v>
      </c>
      <c r="F12" s="103" t="s">
        <v>23</v>
      </c>
      <c r="G12" s="24"/>
      <c r="H12" s="25">
        <f t="shared" ref="H12:H20" si="0">IF(E12="","",(C12*VLOOKUP(E12,$AE$3:$AF$7,2)/VLOOKUP($H$10,$AE$3:$AF$7,2)))</f>
        <v>0</v>
      </c>
      <c r="I12" s="26"/>
      <c r="AB12" t="s">
        <v>24</v>
      </c>
      <c r="AD12" s="16">
        <f>-H52</f>
        <v>0</v>
      </c>
    </row>
    <row r="13" spans="1:33" ht="17.25" customHeight="1" thickBot="1" x14ac:dyDescent="0.25">
      <c r="A13" s="108"/>
      <c r="B13" s="1" t="s">
        <v>25</v>
      </c>
      <c r="C13" s="38"/>
      <c r="D13" s="23"/>
      <c r="E13" s="39" t="s">
        <v>6</v>
      </c>
      <c r="F13" s="104"/>
      <c r="G13" s="24"/>
      <c r="H13" s="25">
        <f t="shared" si="0"/>
        <v>0</v>
      </c>
      <c r="I13" s="26"/>
      <c r="AB13" t="s">
        <v>26</v>
      </c>
      <c r="AD13" s="16">
        <f>-H59</f>
        <v>0</v>
      </c>
    </row>
    <row r="14" spans="1:33" ht="17.25" customHeight="1" thickBot="1" x14ac:dyDescent="0.25">
      <c r="A14" s="108"/>
      <c r="B14" s="1" t="s">
        <v>27</v>
      </c>
      <c r="C14" s="38"/>
      <c r="D14" s="23"/>
      <c r="E14" s="39" t="s">
        <v>0</v>
      </c>
      <c r="F14" s="104"/>
      <c r="G14" s="24"/>
      <c r="H14" s="25">
        <f t="shared" si="0"/>
        <v>0</v>
      </c>
      <c r="I14" s="26"/>
      <c r="AB14" t="s">
        <v>28</v>
      </c>
      <c r="AD14" s="16">
        <f>-H72</f>
        <v>0</v>
      </c>
    </row>
    <row r="15" spans="1:33" ht="17.25" customHeight="1" thickBot="1" x14ac:dyDescent="0.25">
      <c r="A15" s="108"/>
      <c r="B15" s="1" t="s">
        <v>29</v>
      </c>
      <c r="C15" s="39"/>
      <c r="D15" s="23"/>
      <c r="E15" s="39" t="s">
        <v>10</v>
      </c>
      <c r="F15" s="104"/>
      <c r="G15" s="24"/>
      <c r="H15" s="25">
        <f t="shared" si="0"/>
        <v>0</v>
      </c>
      <c r="I15" s="26"/>
      <c r="AB15" t="s">
        <v>30</v>
      </c>
      <c r="AD15" s="16">
        <f>-H89</f>
        <v>0</v>
      </c>
    </row>
    <row r="16" spans="1:33" ht="17.25" customHeight="1" thickBot="1" x14ac:dyDescent="0.25">
      <c r="A16" s="108"/>
      <c r="B16" s="1" t="s">
        <v>31</v>
      </c>
      <c r="C16" s="39"/>
      <c r="D16" s="23"/>
      <c r="E16" s="39" t="s">
        <v>6</v>
      </c>
      <c r="F16" s="104"/>
      <c r="G16" s="24"/>
      <c r="H16" s="25">
        <f t="shared" si="0"/>
        <v>0</v>
      </c>
      <c r="I16" s="26"/>
      <c r="AB16" t="s">
        <v>32</v>
      </c>
      <c r="AD16" s="16">
        <f>-H101</f>
        <v>0</v>
      </c>
    </row>
    <row r="17" spans="1:28" ht="17.25" customHeight="1" thickBot="1" x14ac:dyDescent="0.25">
      <c r="A17" s="108"/>
      <c r="B17" s="1" t="s">
        <v>33</v>
      </c>
      <c r="C17" s="39"/>
      <c r="D17" s="23"/>
      <c r="E17" s="39" t="s">
        <v>6</v>
      </c>
      <c r="F17" s="104"/>
      <c r="G17" s="24"/>
      <c r="H17" s="25">
        <f t="shared" si="0"/>
        <v>0</v>
      </c>
      <c r="I17" s="26"/>
    </row>
    <row r="18" spans="1:28" ht="17.25" customHeight="1" thickBot="1" x14ac:dyDescent="0.25">
      <c r="A18" s="108"/>
      <c r="B18" s="1" t="s">
        <v>34</v>
      </c>
      <c r="C18" s="39"/>
      <c r="D18" s="23"/>
      <c r="E18" s="39" t="s">
        <v>10</v>
      </c>
      <c r="F18" s="104"/>
      <c r="G18" s="24"/>
      <c r="H18" s="25">
        <f t="shared" si="0"/>
        <v>0</v>
      </c>
      <c r="I18" s="26"/>
    </row>
    <row r="19" spans="1:28" ht="17.25" customHeight="1" thickBot="1" x14ac:dyDescent="0.25">
      <c r="A19" s="108"/>
      <c r="B19" s="2" t="s">
        <v>35</v>
      </c>
      <c r="C19" s="39"/>
      <c r="D19" s="23"/>
      <c r="E19" s="39" t="s">
        <v>6</v>
      </c>
      <c r="F19" s="104"/>
      <c r="G19" s="24"/>
      <c r="H19" s="25">
        <f t="shared" si="0"/>
        <v>0</v>
      </c>
      <c r="I19" s="29"/>
    </row>
    <row r="20" spans="1:28" ht="17.25" customHeight="1" thickBot="1" x14ac:dyDescent="0.25">
      <c r="A20" s="109"/>
      <c r="B20" s="2" t="s">
        <v>35</v>
      </c>
      <c r="C20" s="40"/>
      <c r="D20" s="27"/>
      <c r="E20" s="40" t="s">
        <v>6</v>
      </c>
      <c r="F20" s="104"/>
      <c r="G20" s="28"/>
      <c r="H20" s="46">
        <f t="shared" si="0"/>
        <v>0</v>
      </c>
      <c r="I20" s="29"/>
    </row>
    <row r="21" spans="1:28" ht="17.25" customHeight="1" thickBot="1" x14ac:dyDescent="0.25">
      <c r="A21" s="110" t="s">
        <v>36</v>
      </c>
      <c r="B21" s="17" t="s">
        <v>37</v>
      </c>
      <c r="C21" s="17"/>
      <c r="D21" s="17"/>
      <c r="E21" s="17" t="s">
        <v>20</v>
      </c>
      <c r="F21" s="17" t="s">
        <v>38</v>
      </c>
      <c r="G21" s="17"/>
      <c r="H21" s="62">
        <f>SUM(H22:H30)</f>
        <v>0</v>
      </c>
      <c r="I21" s="22"/>
      <c r="AB21" s="16"/>
    </row>
    <row r="22" spans="1:28" ht="17.25" customHeight="1" thickBot="1" x14ac:dyDescent="0.25">
      <c r="A22" s="111"/>
      <c r="B22" s="3" t="s">
        <v>39</v>
      </c>
      <c r="C22" s="39"/>
      <c r="D22" s="23"/>
      <c r="E22" s="39" t="s">
        <v>10</v>
      </c>
      <c r="F22" s="39" t="s">
        <v>3</v>
      </c>
      <c r="G22" s="24"/>
      <c r="H22" s="25">
        <f t="shared" ref="H22:H30" si="1">IF(E22="","",(C22*VLOOKUP(E22,$AE$3:$AF$7,2)/VLOOKUP($H$10,$AE$3:$AF$7,2)))</f>
        <v>0</v>
      </c>
      <c r="I22" s="26"/>
    </row>
    <row r="23" spans="1:28" ht="17.25" customHeight="1" thickBot="1" x14ac:dyDescent="0.25">
      <c r="A23" s="111"/>
      <c r="B23" s="3" t="s">
        <v>40</v>
      </c>
      <c r="C23" s="39"/>
      <c r="D23" s="23"/>
      <c r="E23" s="39" t="s">
        <v>5</v>
      </c>
      <c r="F23" s="39"/>
      <c r="G23" s="24"/>
      <c r="H23" s="25">
        <f t="shared" si="1"/>
        <v>0</v>
      </c>
      <c r="I23" s="26"/>
    </row>
    <row r="24" spans="1:28" ht="17.25" customHeight="1" thickBot="1" x14ac:dyDescent="0.25">
      <c r="A24" s="111"/>
      <c r="B24" s="3" t="s">
        <v>41</v>
      </c>
      <c r="C24" s="39"/>
      <c r="D24" s="23"/>
      <c r="E24" s="39" t="s">
        <v>0</v>
      </c>
      <c r="F24" s="39"/>
      <c r="G24" s="24"/>
      <c r="H24" s="25">
        <f t="shared" si="1"/>
        <v>0</v>
      </c>
      <c r="I24" s="26"/>
    </row>
    <row r="25" spans="1:28" ht="17.25" customHeight="1" thickBot="1" x14ac:dyDescent="0.25">
      <c r="A25" s="111"/>
      <c r="B25" s="3" t="s">
        <v>42</v>
      </c>
      <c r="C25" s="39"/>
      <c r="D25" s="23"/>
      <c r="E25" s="39" t="s">
        <v>0</v>
      </c>
      <c r="F25" s="39"/>
      <c r="G25" s="24"/>
      <c r="H25" s="25">
        <f t="shared" si="1"/>
        <v>0</v>
      </c>
      <c r="I25" s="26"/>
    </row>
    <row r="26" spans="1:28" ht="17.25" customHeight="1" thickBot="1" x14ac:dyDescent="0.25">
      <c r="A26" s="111"/>
      <c r="B26" s="3" t="s">
        <v>43</v>
      </c>
      <c r="C26" s="39"/>
      <c r="D26" s="23"/>
      <c r="E26" s="39" t="s">
        <v>0</v>
      </c>
      <c r="F26" s="39"/>
      <c r="G26" s="24"/>
      <c r="H26" s="25">
        <f t="shared" si="1"/>
        <v>0</v>
      </c>
      <c r="I26" s="26"/>
    </row>
    <row r="27" spans="1:28" ht="17.25" customHeight="1" thickBot="1" x14ac:dyDescent="0.25">
      <c r="A27" s="111"/>
      <c r="B27" s="3" t="s">
        <v>44</v>
      </c>
      <c r="C27" s="39"/>
      <c r="D27" s="23"/>
      <c r="E27" s="39" t="s">
        <v>10</v>
      </c>
      <c r="F27" s="39"/>
      <c r="G27" s="24"/>
      <c r="H27" s="25">
        <f t="shared" si="1"/>
        <v>0</v>
      </c>
      <c r="I27" s="26"/>
    </row>
    <row r="28" spans="1:28" ht="17.25" customHeight="1" thickBot="1" x14ac:dyDescent="0.25">
      <c r="A28" s="111"/>
      <c r="B28" s="3" t="s">
        <v>45</v>
      </c>
      <c r="C28" s="39"/>
      <c r="D28" s="23"/>
      <c r="E28" s="39" t="s">
        <v>10</v>
      </c>
      <c r="F28" s="39"/>
      <c r="G28" s="24"/>
      <c r="H28" s="25">
        <f t="shared" si="1"/>
        <v>0</v>
      </c>
      <c r="I28" s="26"/>
    </row>
    <row r="29" spans="1:28" ht="17.25" customHeight="1" thickBot="1" x14ac:dyDescent="0.25">
      <c r="A29" s="111"/>
      <c r="B29" s="3" t="s">
        <v>46</v>
      </c>
      <c r="C29" s="39"/>
      <c r="D29" s="23"/>
      <c r="E29" s="39" t="s">
        <v>0</v>
      </c>
      <c r="F29" s="39"/>
      <c r="G29" s="24"/>
      <c r="H29" s="25">
        <f t="shared" si="1"/>
        <v>0</v>
      </c>
      <c r="I29" s="26"/>
    </row>
    <row r="30" spans="1:28" ht="17.25" customHeight="1" thickBot="1" x14ac:dyDescent="0.25">
      <c r="A30" s="111"/>
      <c r="B30" s="2" t="s">
        <v>47</v>
      </c>
      <c r="C30" s="39"/>
      <c r="D30" s="23"/>
      <c r="E30" s="39" t="s">
        <v>10</v>
      </c>
      <c r="F30" s="24"/>
      <c r="G30" s="24"/>
      <c r="H30" s="25">
        <f t="shared" si="1"/>
        <v>0</v>
      </c>
      <c r="I30" s="26"/>
    </row>
    <row r="31" spans="1:28" ht="17.25" customHeight="1" thickBot="1" x14ac:dyDescent="0.25">
      <c r="A31" s="111"/>
      <c r="B31" s="30" t="s">
        <v>48</v>
      </c>
      <c r="C31" s="30"/>
      <c r="D31" s="30"/>
      <c r="E31" s="30" t="s">
        <v>20</v>
      </c>
      <c r="F31" s="30" t="s">
        <v>38</v>
      </c>
      <c r="G31" s="30"/>
      <c r="H31" s="60">
        <f>SUM(H32:H36)</f>
        <v>0</v>
      </c>
      <c r="I31" s="31"/>
      <c r="AB31" s="16"/>
    </row>
    <row r="32" spans="1:28" ht="17.25" customHeight="1" thickBot="1" x14ac:dyDescent="0.25">
      <c r="A32" s="111"/>
      <c r="B32" s="3" t="s">
        <v>49</v>
      </c>
      <c r="C32" s="39"/>
      <c r="D32" s="23"/>
      <c r="E32" s="39" t="s">
        <v>10</v>
      </c>
      <c r="F32" s="39" t="s">
        <v>3</v>
      </c>
      <c r="G32" s="24"/>
      <c r="H32" s="25">
        <f>IF(E32="","",(C32*VLOOKUP(E32,$AE$3:$AF$7,2)/VLOOKUP($H$10,$AE$3:$AF$7,2)))</f>
        <v>0</v>
      </c>
      <c r="I32" s="26"/>
    </row>
    <row r="33" spans="1:9" ht="17.25" customHeight="1" thickBot="1" x14ac:dyDescent="0.25">
      <c r="A33" s="111"/>
      <c r="B33" s="3" t="s">
        <v>50</v>
      </c>
      <c r="C33" s="39"/>
      <c r="D33" s="23"/>
      <c r="E33" s="39" t="s">
        <v>10</v>
      </c>
      <c r="F33" s="39" t="s">
        <v>3</v>
      </c>
      <c r="G33" s="24"/>
      <c r="H33" s="25">
        <f>IF(E33="","",(C33*VLOOKUP(E33,$AE$3:$AF$7,2)/VLOOKUP($H$10,$AE$3:$AF$7,2)))</f>
        <v>0</v>
      </c>
      <c r="I33" s="26"/>
    </row>
    <row r="34" spans="1:9" ht="17.25" customHeight="1" thickBot="1" x14ac:dyDescent="0.25">
      <c r="A34" s="111"/>
      <c r="B34" s="3" t="s">
        <v>51</v>
      </c>
      <c r="C34" s="39"/>
      <c r="D34" s="23"/>
      <c r="E34" s="39" t="s">
        <v>10</v>
      </c>
      <c r="F34" s="39" t="s">
        <v>3</v>
      </c>
      <c r="G34" s="24"/>
      <c r="H34" s="25">
        <f>IF(E34="","",(C34*VLOOKUP(E34,$AE$3:$AF$7,2)/VLOOKUP($H$10,$AE$3:$AF$7,2)))</f>
        <v>0</v>
      </c>
      <c r="I34" s="26"/>
    </row>
    <row r="35" spans="1:9" ht="17.25" customHeight="1" thickBot="1" x14ac:dyDescent="0.25">
      <c r="A35" s="111"/>
      <c r="B35" s="2" t="s">
        <v>52</v>
      </c>
      <c r="C35" s="39"/>
      <c r="D35" s="23"/>
      <c r="E35" s="39" t="s">
        <v>10</v>
      </c>
      <c r="F35" s="39" t="s">
        <v>3</v>
      </c>
      <c r="G35" s="28"/>
      <c r="H35" s="25">
        <f>IF(E35="","",(C35*VLOOKUP(E35,$AE$3:$AF$7,2)/VLOOKUP($H$10,$AE$3:$AF$7,2)))</f>
        <v>0</v>
      </c>
      <c r="I35" s="29"/>
    </row>
    <row r="36" spans="1:9" ht="17.25" customHeight="1" thickBot="1" x14ac:dyDescent="0.25">
      <c r="A36" s="111"/>
      <c r="B36" s="2" t="s">
        <v>53</v>
      </c>
      <c r="C36" s="40"/>
      <c r="D36" s="27"/>
      <c r="E36" s="39" t="s">
        <v>10</v>
      </c>
      <c r="F36" s="39" t="s">
        <v>3</v>
      </c>
      <c r="G36" s="28"/>
      <c r="H36" s="25">
        <f>IF(E36="","",(C36*VLOOKUP(E36,$AE$3:$AF$7,2)/VLOOKUP($H$10,$AE$3:$AF$7,2)))</f>
        <v>0</v>
      </c>
      <c r="I36" s="29"/>
    </row>
    <row r="37" spans="1:9" ht="17.25" customHeight="1" thickBot="1" x14ac:dyDescent="0.25">
      <c r="A37" s="111"/>
      <c r="B37" s="30" t="s">
        <v>24</v>
      </c>
      <c r="C37" s="30"/>
      <c r="D37" s="30"/>
      <c r="E37" s="30" t="s">
        <v>20</v>
      </c>
      <c r="F37" s="30" t="s">
        <v>38</v>
      </c>
      <c r="G37" s="30"/>
      <c r="H37" s="61">
        <f>SUM(H38:H44)</f>
        <v>0</v>
      </c>
      <c r="I37" s="31"/>
    </row>
    <row r="38" spans="1:9" ht="17.25" customHeight="1" thickBot="1" x14ac:dyDescent="0.25">
      <c r="A38" s="111"/>
      <c r="B38" s="3" t="s">
        <v>54</v>
      </c>
      <c r="C38" s="39"/>
      <c r="D38" s="23"/>
      <c r="E38" s="39" t="s">
        <v>6</v>
      </c>
      <c r="F38" s="39" t="s">
        <v>3</v>
      </c>
      <c r="G38" s="24"/>
      <c r="H38" s="25">
        <f t="shared" ref="H38:H44" si="2">IF(E38="","",(C38*VLOOKUP(E38,$AE$3:$AF$7,2)/VLOOKUP($H$10,$AE$3:$AF$7,2)))</f>
        <v>0</v>
      </c>
      <c r="I38" s="26"/>
    </row>
    <row r="39" spans="1:9" ht="17.25" customHeight="1" thickBot="1" x14ac:dyDescent="0.25">
      <c r="A39" s="111"/>
      <c r="B39" s="3" t="s">
        <v>55</v>
      </c>
      <c r="C39" s="39"/>
      <c r="D39" s="23"/>
      <c r="E39" s="39" t="s">
        <v>2</v>
      </c>
      <c r="F39" s="39" t="s">
        <v>3</v>
      </c>
      <c r="G39" s="24"/>
      <c r="H39" s="25">
        <f t="shared" si="2"/>
        <v>0</v>
      </c>
      <c r="I39" s="26"/>
    </row>
    <row r="40" spans="1:9" ht="17.25" customHeight="1" thickBot="1" x14ac:dyDescent="0.25">
      <c r="A40" s="111"/>
      <c r="B40" s="3" t="s">
        <v>56</v>
      </c>
      <c r="C40" s="39"/>
      <c r="D40" s="23"/>
      <c r="E40" s="39" t="s">
        <v>0</v>
      </c>
      <c r="F40" s="39" t="s">
        <v>3</v>
      </c>
      <c r="G40" s="24"/>
      <c r="H40" s="25">
        <f t="shared" si="2"/>
        <v>0</v>
      </c>
      <c r="I40" s="26"/>
    </row>
    <row r="41" spans="1:9" ht="17.25" customHeight="1" thickBot="1" x14ac:dyDescent="0.25">
      <c r="A41" s="111"/>
      <c r="B41" s="3" t="s">
        <v>57</v>
      </c>
      <c r="C41" s="39"/>
      <c r="D41" s="23"/>
      <c r="E41" s="39" t="s">
        <v>10</v>
      </c>
      <c r="F41" s="39" t="s">
        <v>3</v>
      </c>
      <c r="G41" s="24"/>
      <c r="H41" s="25">
        <f t="shared" si="2"/>
        <v>0</v>
      </c>
      <c r="I41" s="26"/>
    </row>
    <row r="42" spans="1:9" ht="17.25" customHeight="1" thickBot="1" x14ac:dyDescent="0.25">
      <c r="A42" s="111"/>
      <c r="B42" s="3" t="s">
        <v>58</v>
      </c>
      <c r="C42" s="39"/>
      <c r="D42" s="23"/>
      <c r="E42" s="39" t="s">
        <v>10</v>
      </c>
      <c r="F42" s="39" t="s">
        <v>3</v>
      </c>
      <c r="G42" s="24"/>
      <c r="H42" s="25">
        <f t="shared" si="2"/>
        <v>0</v>
      </c>
      <c r="I42" s="26"/>
    </row>
    <row r="43" spans="1:9" ht="17.25" customHeight="1" thickBot="1" x14ac:dyDescent="0.25">
      <c r="A43" s="111"/>
      <c r="B43" s="3" t="s">
        <v>59</v>
      </c>
      <c r="C43" s="39"/>
      <c r="D43" s="23"/>
      <c r="E43" s="39" t="s">
        <v>10</v>
      </c>
      <c r="F43" s="39" t="s">
        <v>3</v>
      </c>
      <c r="G43" s="24"/>
      <c r="H43" s="25">
        <f t="shared" si="2"/>
        <v>0</v>
      </c>
      <c r="I43" s="26"/>
    </row>
    <row r="44" spans="1:9" ht="17.25" customHeight="1" thickBot="1" x14ac:dyDescent="0.25">
      <c r="A44" s="111"/>
      <c r="B44" s="45" t="s">
        <v>35</v>
      </c>
      <c r="C44" s="40"/>
      <c r="D44" s="23"/>
      <c r="E44" s="40" t="s">
        <v>10</v>
      </c>
      <c r="F44" s="39" t="s">
        <v>3</v>
      </c>
      <c r="G44" s="28"/>
      <c r="H44" s="46">
        <f t="shared" si="2"/>
        <v>0</v>
      </c>
      <c r="I44" s="29"/>
    </row>
    <row r="45" spans="1:9" ht="17.25" customHeight="1" thickBot="1" x14ac:dyDescent="0.25">
      <c r="A45" s="111"/>
      <c r="B45" s="30" t="s">
        <v>60</v>
      </c>
      <c r="C45" s="30"/>
      <c r="D45" s="30"/>
      <c r="E45" s="30" t="s">
        <v>20</v>
      </c>
      <c r="F45" s="30" t="s">
        <v>38</v>
      </c>
      <c r="G45" s="30"/>
      <c r="H45" s="61">
        <f>SUM(H46:H51)</f>
        <v>0</v>
      </c>
      <c r="I45" s="31"/>
    </row>
    <row r="46" spans="1:9" ht="17.25" customHeight="1" thickBot="1" x14ac:dyDescent="0.25">
      <c r="A46" s="111"/>
      <c r="B46" s="3" t="s">
        <v>61</v>
      </c>
      <c r="C46" s="39"/>
      <c r="D46" s="23"/>
      <c r="E46" s="39" t="s">
        <v>10</v>
      </c>
      <c r="F46" s="39" t="s">
        <v>3</v>
      </c>
      <c r="G46" s="24"/>
      <c r="H46" s="25">
        <f t="shared" ref="H46:H51" si="3">IF(E46="","",(C46*VLOOKUP(E46,$AE$3:$AF$7,2)/VLOOKUP($H$10,$AE$3:$AF$7,2)))</f>
        <v>0</v>
      </c>
      <c r="I46" s="26"/>
    </row>
    <row r="47" spans="1:9" ht="17.25" customHeight="1" thickBot="1" x14ac:dyDescent="0.25">
      <c r="A47" s="111"/>
      <c r="B47" s="3" t="s">
        <v>62</v>
      </c>
      <c r="C47" s="39"/>
      <c r="D47" s="23"/>
      <c r="E47" s="39" t="s">
        <v>10</v>
      </c>
      <c r="F47" s="39" t="s">
        <v>3</v>
      </c>
      <c r="G47" s="24"/>
      <c r="H47" s="25">
        <f t="shared" si="3"/>
        <v>0</v>
      </c>
      <c r="I47" s="26"/>
    </row>
    <row r="48" spans="1:9" ht="17.25" customHeight="1" thickBot="1" x14ac:dyDescent="0.25">
      <c r="A48" s="111"/>
      <c r="B48" s="3" t="s">
        <v>63</v>
      </c>
      <c r="C48" s="39"/>
      <c r="D48" s="23"/>
      <c r="E48" s="39" t="s">
        <v>0</v>
      </c>
      <c r="F48" s="39" t="s">
        <v>3</v>
      </c>
      <c r="G48" s="24"/>
      <c r="H48" s="25">
        <f t="shared" si="3"/>
        <v>0</v>
      </c>
      <c r="I48" s="26"/>
    </row>
    <row r="49" spans="1:9" ht="17.25" customHeight="1" thickBot="1" x14ac:dyDescent="0.25">
      <c r="A49" s="111"/>
      <c r="B49" s="3" t="s">
        <v>64</v>
      </c>
      <c r="C49" s="39"/>
      <c r="D49" s="23"/>
      <c r="E49" s="39" t="s">
        <v>10</v>
      </c>
      <c r="F49" s="39" t="s">
        <v>3</v>
      </c>
      <c r="G49" s="24"/>
      <c r="H49" s="25">
        <f t="shared" si="3"/>
        <v>0</v>
      </c>
      <c r="I49" s="26"/>
    </row>
    <row r="50" spans="1:9" ht="17.25" customHeight="1" thickBot="1" x14ac:dyDescent="0.25">
      <c r="A50" s="111"/>
      <c r="B50" s="2" t="s">
        <v>65</v>
      </c>
      <c r="C50" s="40"/>
      <c r="D50" s="23"/>
      <c r="E50" s="39" t="s">
        <v>0</v>
      </c>
      <c r="F50" s="39" t="s">
        <v>3</v>
      </c>
      <c r="G50" s="28"/>
      <c r="H50" s="25">
        <f t="shared" si="3"/>
        <v>0</v>
      </c>
      <c r="I50" s="29"/>
    </row>
    <row r="51" spans="1:9" ht="17.25" customHeight="1" thickBot="1" x14ac:dyDescent="0.25">
      <c r="A51" s="111"/>
      <c r="B51" s="42" t="s">
        <v>66</v>
      </c>
      <c r="C51" s="40"/>
      <c r="D51" s="43"/>
      <c r="E51" s="40" t="s">
        <v>10</v>
      </c>
      <c r="F51" s="39" t="s">
        <v>3</v>
      </c>
      <c r="H51" s="47">
        <f t="shared" si="3"/>
        <v>0</v>
      </c>
      <c r="I51" s="33"/>
    </row>
    <row r="52" spans="1:9" ht="17.25" customHeight="1" thickBot="1" x14ac:dyDescent="0.25">
      <c r="A52" s="111"/>
      <c r="B52" s="30" t="s">
        <v>67</v>
      </c>
      <c r="C52" s="30"/>
      <c r="D52" s="30"/>
      <c r="E52" s="30" t="s">
        <v>20</v>
      </c>
      <c r="F52" s="30" t="s">
        <v>38</v>
      </c>
      <c r="G52" s="30"/>
      <c r="H52" s="61">
        <f>SUM(H53:H58)</f>
        <v>0</v>
      </c>
      <c r="I52" s="31"/>
    </row>
    <row r="53" spans="1:9" ht="17.25" customHeight="1" thickBot="1" x14ac:dyDescent="0.25">
      <c r="A53" s="111"/>
      <c r="B53" s="3" t="s">
        <v>68</v>
      </c>
      <c r="C53" s="39"/>
      <c r="D53" s="23"/>
      <c r="E53" s="39" t="s">
        <v>5</v>
      </c>
      <c r="F53" s="39" t="s">
        <v>3</v>
      </c>
      <c r="G53" s="24"/>
      <c r="H53" s="25">
        <f t="shared" ref="H53:H58" si="4">IF(E53="","",(C53*VLOOKUP(E53,$AE$3:$AF$7,2)/VLOOKUP($H$10,$AE$3:$AF$7,2)))</f>
        <v>0</v>
      </c>
      <c r="I53" s="26"/>
    </row>
    <row r="54" spans="1:9" ht="17.25" customHeight="1" thickBot="1" x14ac:dyDescent="0.25">
      <c r="A54" s="111"/>
      <c r="B54" s="3" t="s">
        <v>69</v>
      </c>
      <c r="C54" s="39"/>
      <c r="D54" s="23"/>
      <c r="E54" s="39" t="s">
        <v>5</v>
      </c>
      <c r="F54" s="39" t="s">
        <v>3</v>
      </c>
      <c r="G54" s="24"/>
      <c r="H54" s="25">
        <f t="shared" si="4"/>
        <v>0</v>
      </c>
      <c r="I54" s="26"/>
    </row>
    <row r="55" spans="1:9" ht="17.25" customHeight="1" thickBot="1" x14ac:dyDescent="0.25">
      <c r="A55" s="111"/>
      <c r="B55" s="3" t="s">
        <v>70</v>
      </c>
      <c r="C55" s="39"/>
      <c r="D55" s="23"/>
      <c r="E55" s="39" t="s">
        <v>2</v>
      </c>
      <c r="F55" s="39" t="s">
        <v>3</v>
      </c>
      <c r="G55" s="24"/>
      <c r="H55" s="25">
        <f t="shared" si="4"/>
        <v>0</v>
      </c>
      <c r="I55" s="26"/>
    </row>
    <row r="56" spans="1:9" ht="17.25" customHeight="1" thickBot="1" x14ac:dyDescent="0.25">
      <c r="A56" s="111"/>
      <c r="B56" s="3" t="s">
        <v>71</v>
      </c>
      <c r="C56" s="39"/>
      <c r="D56" s="23"/>
      <c r="E56" s="39" t="s">
        <v>2</v>
      </c>
      <c r="F56" s="39" t="s">
        <v>3</v>
      </c>
      <c r="G56" s="24"/>
      <c r="H56" s="25">
        <f t="shared" si="4"/>
        <v>0</v>
      </c>
      <c r="I56" s="26"/>
    </row>
    <row r="57" spans="1:9" ht="17.25" customHeight="1" thickBot="1" x14ac:dyDescent="0.25">
      <c r="A57" s="111"/>
      <c r="B57" s="3" t="s">
        <v>72</v>
      </c>
      <c r="C57" s="39"/>
      <c r="D57" s="23"/>
      <c r="E57" s="39" t="s">
        <v>2</v>
      </c>
      <c r="F57" s="39" t="s">
        <v>3</v>
      </c>
      <c r="G57" s="24"/>
      <c r="H57" s="25">
        <f t="shared" si="4"/>
        <v>0</v>
      </c>
      <c r="I57" s="26"/>
    </row>
    <row r="58" spans="1:9" ht="17.25" customHeight="1" thickBot="1" x14ac:dyDescent="0.25">
      <c r="A58" s="111"/>
      <c r="B58" s="2" t="s">
        <v>35</v>
      </c>
      <c r="C58" s="48"/>
      <c r="D58" s="27"/>
      <c r="E58" s="40" t="s">
        <v>10</v>
      </c>
      <c r="F58" s="39" t="s">
        <v>3</v>
      </c>
      <c r="G58" s="49"/>
      <c r="H58" s="47">
        <f t="shared" si="4"/>
        <v>0</v>
      </c>
      <c r="I58" s="29"/>
    </row>
    <row r="59" spans="1:9" ht="17.25" customHeight="1" thickBot="1" x14ac:dyDescent="0.25">
      <c r="A59" s="111"/>
      <c r="B59" s="30" t="s">
        <v>73</v>
      </c>
      <c r="C59" s="30"/>
      <c r="D59" s="30"/>
      <c r="E59" s="30" t="s">
        <v>20</v>
      </c>
      <c r="F59" s="30" t="s">
        <v>38</v>
      </c>
      <c r="G59" s="30"/>
      <c r="H59" s="61">
        <f>SUM(H60:H64)</f>
        <v>0</v>
      </c>
      <c r="I59" s="31"/>
    </row>
    <row r="60" spans="1:9" ht="17.25" customHeight="1" thickBot="1" x14ac:dyDescent="0.25">
      <c r="A60" s="111"/>
      <c r="B60" s="3" t="s">
        <v>74</v>
      </c>
      <c r="C60" s="39"/>
      <c r="D60" s="23"/>
      <c r="E60" s="39" t="s">
        <v>0</v>
      </c>
      <c r="F60" s="39" t="s">
        <v>3</v>
      </c>
      <c r="G60" s="24"/>
      <c r="H60" s="25">
        <f>IF(E60="","",(C60*VLOOKUP(E60,$AE$3:$AF$7,2)/VLOOKUP($H$10,$AE$3:$AF$7,2)))</f>
        <v>0</v>
      </c>
      <c r="I60" s="26"/>
    </row>
    <row r="61" spans="1:9" ht="17.25" customHeight="1" thickBot="1" x14ac:dyDescent="0.25">
      <c r="A61" s="111"/>
      <c r="B61" s="3" t="s">
        <v>75</v>
      </c>
      <c r="C61" s="39"/>
      <c r="D61" s="23"/>
      <c r="E61" s="39" t="s">
        <v>10</v>
      </c>
      <c r="F61" s="39" t="s">
        <v>3</v>
      </c>
      <c r="G61" s="24"/>
      <c r="H61" s="25">
        <f>IF(E61="","",(C61*VLOOKUP(E61,$AE$3:$AF$7,2)/VLOOKUP($H$10,$AE$3:$AF$7,2)))</f>
        <v>0</v>
      </c>
      <c r="I61" s="26"/>
    </row>
    <row r="62" spans="1:9" ht="17.25" customHeight="1" thickBot="1" x14ac:dyDescent="0.25">
      <c r="A62" s="111"/>
      <c r="B62" s="55" t="s">
        <v>76</v>
      </c>
      <c r="C62" s="39"/>
      <c r="D62" s="23"/>
      <c r="E62" s="39" t="s">
        <v>0</v>
      </c>
      <c r="F62" s="39" t="s">
        <v>3</v>
      </c>
      <c r="G62" s="24"/>
      <c r="H62" s="25">
        <f>IF(E62="","",(C62*VLOOKUP(E62,$AE$3:$AF$7,2)/VLOOKUP($H$10,$AE$3:$AF$7,2)))</f>
        <v>0</v>
      </c>
      <c r="I62" s="26"/>
    </row>
    <row r="63" spans="1:9" ht="17.25" customHeight="1" thickBot="1" x14ac:dyDescent="0.25">
      <c r="A63" s="111"/>
      <c r="B63" s="3" t="s">
        <v>77</v>
      </c>
      <c r="C63" s="39"/>
      <c r="D63" s="23"/>
      <c r="E63" s="39" t="s">
        <v>10</v>
      </c>
      <c r="F63" s="39" t="s">
        <v>3</v>
      </c>
      <c r="G63" s="24"/>
      <c r="H63" s="25">
        <f>IF(E63="","",(C63*VLOOKUP(E63,$AE$3:$AF$7,2)/VLOOKUP($H$10,$AE$3:$AF$7,2)))</f>
        <v>0</v>
      </c>
      <c r="I63" s="26"/>
    </row>
    <row r="64" spans="1:9" ht="17.25" customHeight="1" thickBot="1" x14ac:dyDescent="0.25">
      <c r="A64" s="111"/>
      <c r="B64" s="2" t="s">
        <v>35</v>
      </c>
      <c r="C64" s="40"/>
      <c r="D64" s="27"/>
      <c r="E64" s="40" t="s">
        <v>10</v>
      </c>
      <c r="F64" s="39" t="s">
        <v>3</v>
      </c>
      <c r="G64" s="28"/>
      <c r="H64" s="46">
        <f>IF(E64="","",(C64*VLOOKUP(E64,$AE$3:$AF$7,2)/VLOOKUP($H$10,$AE$3:$AF$7,2)))</f>
        <v>0</v>
      </c>
      <c r="I64" s="50"/>
    </row>
    <row r="65" spans="1:9" ht="17.25" customHeight="1" thickBot="1" x14ac:dyDescent="0.25">
      <c r="A65" s="111"/>
      <c r="B65" s="30" t="s">
        <v>78</v>
      </c>
      <c r="C65" s="30"/>
      <c r="D65" s="30"/>
      <c r="E65" s="30" t="s">
        <v>20</v>
      </c>
      <c r="F65" s="30" t="s">
        <v>38</v>
      </c>
      <c r="G65" s="30"/>
      <c r="H65" s="61">
        <f>SUM(H66:H71)</f>
        <v>0</v>
      </c>
      <c r="I65" s="31"/>
    </row>
    <row r="66" spans="1:9" ht="17.25" customHeight="1" thickBot="1" x14ac:dyDescent="0.25">
      <c r="A66" s="111"/>
      <c r="B66" s="3" t="s">
        <v>79</v>
      </c>
      <c r="C66" s="39"/>
      <c r="D66" s="23"/>
      <c r="E66" s="39" t="s">
        <v>10</v>
      </c>
      <c r="F66" s="39" t="s">
        <v>3</v>
      </c>
      <c r="G66" s="24"/>
      <c r="H66" s="25">
        <f t="shared" ref="H66:H71" si="5">IF(E66="","",(C66*VLOOKUP(E66,$AE$3:$AF$7,2)/VLOOKUP($H$10,$AE$3:$AF$7,2)))</f>
        <v>0</v>
      </c>
      <c r="I66" s="26"/>
    </row>
    <row r="67" spans="1:9" ht="17.25" customHeight="1" thickBot="1" x14ac:dyDescent="0.25">
      <c r="A67" s="111"/>
      <c r="B67" s="3" t="s">
        <v>80</v>
      </c>
      <c r="C67" s="39"/>
      <c r="D67" s="23"/>
      <c r="E67" s="39" t="s">
        <v>10</v>
      </c>
      <c r="F67" s="39" t="s">
        <v>3</v>
      </c>
      <c r="G67" s="24"/>
      <c r="H67" s="25">
        <f t="shared" si="5"/>
        <v>0</v>
      </c>
      <c r="I67" s="26"/>
    </row>
    <row r="68" spans="1:9" ht="17.25" customHeight="1" thickBot="1" x14ac:dyDescent="0.25">
      <c r="A68" s="111"/>
      <c r="B68" s="3" t="s">
        <v>81</v>
      </c>
      <c r="C68" s="39"/>
      <c r="D68" s="23"/>
      <c r="E68" s="39" t="s">
        <v>10</v>
      </c>
      <c r="F68" s="39" t="s">
        <v>3</v>
      </c>
      <c r="G68" s="24"/>
      <c r="H68" s="25">
        <f t="shared" si="5"/>
        <v>0</v>
      </c>
      <c r="I68" s="26"/>
    </row>
    <row r="69" spans="1:9" ht="17.25" customHeight="1" thickBot="1" x14ac:dyDescent="0.25">
      <c r="A69" s="111"/>
      <c r="B69" s="3" t="s">
        <v>82</v>
      </c>
      <c r="C69" s="39"/>
      <c r="D69" s="23"/>
      <c r="E69" s="39" t="s">
        <v>10</v>
      </c>
      <c r="F69" s="39" t="s">
        <v>11</v>
      </c>
      <c r="G69" s="24"/>
      <c r="H69" s="25">
        <f t="shared" si="5"/>
        <v>0</v>
      </c>
      <c r="I69" s="26"/>
    </row>
    <row r="70" spans="1:9" ht="17.25" customHeight="1" thickBot="1" x14ac:dyDescent="0.25">
      <c r="A70" s="111"/>
      <c r="B70" s="3" t="s">
        <v>83</v>
      </c>
      <c r="C70" s="39"/>
      <c r="D70" s="23"/>
      <c r="E70" s="39" t="s">
        <v>10</v>
      </c>
      <c r="F70" s="39" t="s">
        <v>3</v>
      </c>
      <c r="G70" s="24"/>
      <c r="H70" s="25">
        <f t="shared" si="5"/>
        <v>0</v>
      </c>
      <c r="I70" s="26"/>
    </row>
    <row r="71" spans="1:9" ht="17.25" customHeight="1" thickBot="1" x14ac:dyDescent="0.25">
      <c r="A71" s="111"/>
      <c r="B71" s="2" t="s">
        <v>35</v>
      </c>
      <c r="C71" s="39"/>
      <c r="D71" s="27"/>
      <c r="E71" s="39" t="s">
        <v>10</v>
      </c>
      <c r="F71" s="39" t="s">
        <v>3</v>
      </c>
      <c r="G71" s="49"/>
      <c r="H71" s="46">
        <f t="shared" si="5"/>
        <v>0</v>
      </c>
      <c r="I71" s="29"/>
    </row>
    <row r="72" spans="1:9" ht="17.25" customHeight="1" thickBot="1" x14ac:dyDescent="0.25">
      <c r="A72" s="111"/>
      <c r="B72" s="30" t="s">
        <v>30</v>
      </c>
      <c r="C72" s="30"/>
      <c r="D72" s="30"/>
      <c r="E72" s="30" t="s">
        <v>20</v>
      </c>
      <c r="F72" s="30" t="s">
        <v>38</v>
      </c>
      <c r="G72" s="30"/>
      <c r="H72" s="61">
        <f>SUM(H73:H79)</f>
        <v>0</v>
      </c>
      <c r="I72" s="31"/>
    </row>
    <row r="73" spans="1:9" ht="17.25" customHeight="1" thickBot="1" x14ac:dyDescent="0.25">
      <c r="A73" s="111"/>
      <c r="B73" s="3" t="s">
        <v>84</v>
      </c>
      <c r="C73" s="39"/>
      <c r="D73" s="23"/>
      <c r="E73" s="39" t="s">
        <v>2</v>
      </c>
      <c r="F73" s="39" t="s">
        <v>3</v>
      </c>
      <c r="G73" s="24"/>
      <c r="H73" s="25">
        <f t="shared" ref="H73:H79" si="6">IF(E73="","",(C73*VLOOKUP(E73,$AE$3:$AF$7,2)/VLOOKUP($H$10,$AE$3:$AF$7,2)))</f>
        <v>0</v>
      </c>
      <c r="I73" s="26"/>
    </row>
    <row r="74" spans="1:9" ht="17.25" customHeight="1" thickBot="1" x14ac:dyDescent="0.25">
      <c r="A74" s="111"/>
      <c r="B74" s="3" t="s">
        <v>85</v>
      </c>
      <c r="C74" s="39"/>
      <c r="D74" s="23"/>
      <c r="E74" s="39" t="s">
        <v>2</v>
      </c>
      <c r="F74" s="39" t="s">
        <v>3</v>
      </c>
      <c r="G74" s="24"/>
      <c r="H74" s="25">
        <f t="shared" si="6"/>
        <v>0</v>
      </c>
      <c r="I74" s="26"/>
    </row>
    <row r="75" spans="1:9" ht="17.25" customHeight="1" thickBot="1" x14ac:dyDescent="0.25">
      <c r="A75" s="111"/>
      <c r="B75" s="3" t="s">
        <v>86</v>
      </c>
      <c r="C75" s="39"/>
      <c r="D75" s="23"/>
      <c r="E75" s="39" t="s">
        <v>2</v>
      </c>
      <c r="F75" s="39" t="s">
        <v>3</v>
      </c>
      <c r="G75" s="24"/>
      <c r="H75" s="25">
        <f t="shared" si="6"/>
        <v>0</v>
      </c>
      <c r="I75" s="26"/>
    </row>
    <row r="76" spans="1:9" ht="17.25" customHeight="1" thickBot="1" x14ac:dyDescent="0.25">
      <c r="A76" s="111"/>
      <c r="B76" s="3" t="s">
        <v>87</v>
      </c>
      <c r="C76" s="39"/>
      <c r="D76" s="23"/>
      <c r="E76" s="39" t="s">
        <v>5</v>
      </c>
      <c r="F76" s="39" t="s">
        <v>3</v>
      </c>
      <c r="G76" s="24"/>
      <c r="H76" s="25">
        <f t="shared" si="6"/>
        <v>0</v>
      </c>
      <c r="I76" s="26"/>
    </row>
    <row r="77" spans="1:9" ht="17.25" customHeight="1" thickBot="1" x14ac:dyDescent="0.25">
      <c r="A77" s="111"/>
      <c r="B77" s="3" t="s">
        <v>88</v>
      </c>
      <c r="C77" s="39"/>
      <c r="D77" s="23"/>
      <c r="E77" s="39" t="s">
        <v>5</v>
      </c>
      <c r="F77" s="39" t="s">
        <v>3</v>
      </c>
      <c r="G77" s="24"/>
      <c r="H77" s="25">
        <f t="shared" si="6"/>
        <v>0</v>
      </c>
      <c r="I77" s="26"/>
    </row>
    <row r="78" spans="1:9" ht="17.25" customHeight="1" thickBot="1" x14ac:dyDescent="0.25">
      <c r="A78" s="111"/>
      <c r="B78" s="3" t="s">
        <v>89</v>
      </c>
      <c r="C78" s="39"/>
      <c r="D78" s="23"/>
      <c r="E78" s="39" t="s">
        <v>10</v>
      </c>
      <c r="F78" s="39" t="s">
        <v>3</v>
      </c>
      <c r="G78" s="24"/>
      <c r="H78" s="25">
        <f t="shared" si="6"/>
        <v>0</v>
      </c>
      <c r="I78" s="26"/>
    </row>
    <row r="79" spans="1:9" ht="17.25" customHeight="1" thickBot="1" x14ac:dyDescent="0.25">
      <c r="A79" s="111"/>
      <c r="B79" s="2" t="s">
        <v>35</v>
      </c>
      <c r="C79" s="48"/>
      <c r="D79" s="27"/>
      <c r="E79" s="39" t="s">
        <v>10</v>
      </c>
      <c r="F79" s="39" t="s">
        <v>3</v>
      </c>
      <c r="G79" s="28"/>
      <c r="H79" s="46">
        <f t="shared" si="6"/>
        <v>0</v>
      </c>
      <c r="I79" s="29"/>
    </row>
    <row r="80" spans="1:9" ht="17.25" customHeight="1" thickBot="1" x14ac:dyDescent="0.25">
      <c r="A80" s="111"/>
      <c r="B80" s="30" t="s">
        <v>90</v>
      </c>
      <c r="C80" s="30"/>
      <c r="D80" s="30"/>
      <c r="E80" s="30" t="s">
        <v>20</v>
      </c>
      <c r="F80" s="30" t="s">
        <v>38</v>
      </c>
      <c r="G80" s="30"/>
      <c r="H80" s="61">
        <f>SUM(H81:H88)</f>
        <v>0</v>
      </c>
      <c r="I80" s="31"/>
    </row>
    <row r="81" spans="1:9" ht="17.25" customHeight="1" thickBot="1" x14ac:dyDescent="0.25">
      <c r="A81" s="111"/>
      <c r="B81" s="3" t="s">
        <v>91</v>
      </c>
      <c r="C81" s="39"/>
      <c r="D81" s="23"/>
      <c r="E81" s="39" t="s">
        <v>2</v>
      </c>
      <c r="F81" s="39" t="s">
        <v>3</v>
      </c>
      <c r="G81" s="24"/>
      <c r="H81" s="25">
        <f t="shared" ref="H81:H88" si="7">IF(E81="","",(C81*VLOOKUP(E81,$AE$3:$AF$7,2)/VLOOKUP($H$10,$AE$3:$AF$7,2)))</f>
        <v>0</v>
      </c>
      <c r="I81" s="26"/>
    </row>
    <row r="82" spans="1:9" ht="17.25" customHeight="1" thickBot="1" x14ac:dyDescent="0.25">
      <c r="A82" s="111"/>
      <c r="B82" s="3" t="s">
        <v>92</v>
      </c>
      <c r="C82" s="39"/>
      <c r="D82" s="23"/>
      <c r="E82" s="39" t="s">
        <v>2</v>
      </c>
      <c r="F82" s="39" t="s">
        <v>3</v>
      </c>
      <c r="G82" s="24"/>
      <c r="H82" s="25">
        <f t="shared" si="7"/>
        <v>0</v>
      </c>
      <c r="I82" s="26"/>
    </row>
    <row r="83" spans="1:9" ht="17.25" customHeight="1" thickBot="1" x14ac:dyDescent="0.25">
      <c r="A83" s="111"/>
      <c r="B83" s="3" t="s">
        <v>93</v>
      </c>
      <c r="C83" s="39"/>
      <c r="D83" s="23"/>
      <c r="E83" s="39" t="s">
        <v>2</v>
      </c>
      <c r="F83" s="39" t="s">
        <v>3</v>
      </c>
      <c r="G83" s="24"/>
      <c r="H83" s="25">
        <f t="shared" si="7"/>
        <v>0</v>
      </c>
      <c r="I83" s="26"/>
    </row>
    <row r="84" spans="1:9" ht="17.25" customHeight="1" thickBot="1" x14ac:dyDescent="0.25">
      <c r="A84" s="111"/>
      <c r="B84" s="3" t="s">
        <v>94</v>
      </c>
      <c r="C84" s="39"/>
      <c r="D84" s="23"/>
      <c r="E84" s="39" t="s">
        <v>2</v>
      </c>
      <c r="F84" s="39" t="s">
        <v>3</v>
      </c>
      <c r="G84" s="24"/>
      <c r="H84" s="25">
        <f t="shared" si="7"/>
        <v>0</v>
      </c>
      <c r="I84" s="26"/>
    </row>
    <row r="85" spans="1:9" ht="17.25" customHeight="1" thickBot="1" x14ac:dyDescent="0.25">
      <c r="A85" s="111"/>
      <c r="B85" s="3" t="s">
        <v>95</v>
      </c>
      <c r="C85" s="39"/>
      <c r="D85" s="23"/>
      <c r="E85" s="39" t="s">
        <v>10</v>
      </c>
      <c r="F85" s="39" t="s">
        <v>7</v>
      </c>
      <c r="G85" s="24"/>
      <c r="H85" s="25">
        <f t="shared" si="7"/>
        <v>0</v>
      </c>
      <c r="I85" s="26"/>
    </row>
    <row r="86" spans="1:9" ht="17.25" customHeight="1" thickBot="1" x14ac:dyDescent="0.25">
      <c r="A86" s="111"/>
      <c r="B86" s="3" t="s">
        <v>96</v>
      </c>
      <c r="C86" s="39"/>
      <c r="D86" s="23"/>
      <c r="E86" s="39" t="s">
        <v>10</v>
      </c>
      <c r="F86" s="39" t="s">
        <v>3</v>
      </c>
      <c r="G86" s="24"/>
      <c r="H86" s="25">
        <f t="shared" si="7"/>
        <v>0</v>
      </c>
      <c r="I86" s="26"/>
    </row>
    <row r="87" spans="1:9" ht="17.25" customHeight="1" thickBot="1" x14ac:dyDescent="0.25">
      <c r="A87" s="111"/>
      <c r="B87" s="3" t="s">
        <v>97</v>
      </c>
      <c r="C87" s="39"/>
      <c r="D87" s="23"/>
      <c r="E87" s="39" t="s">
        <v>0</v>
      </c>
      <c r="F87" s="39" t="s">
        <v>3</v>
      </c>
      <c r="G87" s="24"/>
      <c r="H87" s="25">
        <f t="shared" si="7"/>
        <v>0</v>
      </c>
      <c r="I87" s="26"/>
    </row>
    <row r="88" spans="1:9" ht="17.25" customHeight="1" thickBot="1" x14ac:dyDescent="0.25">
      <c r="A88" s="111"/>
      <c r="B88" s="3" t="s">
        <v>53</v>
      </c>
      <c r="C88" s="39"/>
      <c r="D88" s="23"/>
      <c r="E88" s="39" t="s">
        <v>0</v>
      </c>
      <c r="F88" s="39" t="s">
        <v>3</v>
      </c>
      <c r="G88" s="24"/>
      <c r="H88" s="25">
        <f t="shared" si="7"/>
        <v>0</v>
      </c>
      <c r="I88" s="26"/>
    </row>
    <row r="89" spans="1:9" ht="17.25" customHeight="1" thickBot="1" x14ac:dyDescent="0.25">
      <c r="A89" s="111"/>
      <c r="B89" s="30" t="s">
        <v>98</v>
      </c>
      <c r="C89" s="30"/>
      <c r="D89" s="30"/>
      <c r="E89" s="30" t="s">
        <v>20</v>
      </c>
      <c r="F89" s="30" t="s">
        <v>38</v>
      </c>
      <c r="G89" s="30"/>
      <c r="H89" s="61">
        <f>SUM(H90:H100)</f>
        <v>0</v>
      </c>
      <c r="I89" s="31"/>
    </row>
    <row r="90" spans="1:9" ht="17.25" customHeight="1" thickBot="1" x14ac:dyDescent="0.25">
      <c r="A90" s="111"/>
      <c r="B90" s="3" t="s">
        <v>99</v>
      </c>
      <c r="C90" s="39"/>
      <c r="D90" s="23"/>
      <c r="E90" s="39" t="s">
        <v>0</v>
      </c>
      <c r="F90" s="39" t="s">
        <v>3</v>
      </c>
      <c r="G90" s="24"/>
      <c r="H90" s="25">
        <f t="shared" ref="H90:H100" si="8">IF(E90="","",(C90*VLOOKUP(E90,$AE$3:$AF$7,2)/VLOOKUP($H$10,$AE$3:$AF$7,2)))</f>
        <v>0</v>
      </c>
      <c r="I90" s="26"/>
    </row>
    <row r="91" spans="1:9" ht="17.25" customHeight="1" thickBot="1" x14ac:dyDescent="0.25">
      <c r="A91" s="111"/>
      <c r="B91" s="3" t="s">
        <v>100</v>
      </c>
      <c r="C91" s="39"/>
      <c r="D91" s="23"/>
      <c r="E91" s="39" t="s">
        <v>6</v>
      </c>
      <c r="F91" s="39" t="s">
        <v>3</v>
      </c>
      <c r="G91" s="24"/>
      <c r="H91" s="25">
        <f t="shared" si="8"/>
        <v>0</v>
      </c>
      <c r="I91" s="26"/>
    </row>
    <row r="92" spans="1:9" ht="17.25" customHeight="1" thickBot="1" x14ac:dyDescent="0.25">
      <c r="A92" s="111"/>
      <c r="B92" s="3" t="s">
        <v>101</v>
      </c>
      <c r="C92" s="39"/>
      <c r="D92" s="23"/>
      <c r="E92" s="39" t="s">
        <v>2</v>
      </c>
      <c r="F92" s="39" t="s">
        <v>3</v>
      </c>
      <c r="G92" s="24"/>
      <c r="H92" s="25">
        <f t="shared" si="8"/>
        <v>0</v>
      </c>
      <c r="I92" s="26"/>
    </row>
    <row r="93" spans="1:9" ht="17.25" customHeight="1" thickBot="1" x14ac:dyDescent="0.25">
      <c r="A93" s="111"/>
      <c r="B93" s="3" t="s">
        <v>102</v>
      </c>
      <c r="C93" s="39"/>
      <c r="D93" s="23"/>
      <c r="E93" s="39" t="s">
        <v>0</v>
      </c>
      <c r="F93" s="39" t="s">
        <v>3</v>
      </c>
      <c r="G93" s="24"/>
      <c r="H93" s="25">
        <f t="shared" si="8"/>
        <v>0</v>
      </c>
      <c r="I93" s="26"/>
    </row>
    <row r="94" spans="1:9" ht="17.25" customHeight="1" thickBot="1" x14ac:dyDescent="0.25">
      <c r="A94" s="111"/>
      <c r="B94" s="3" t="s">
        <v>103</v>
      </c>
      <c r="C94" s="39"/>
      <c r="D94" s="23"/>
      <c r="E94" s="39" t="s">
        <v>0</v>
      </c>
      <c r="F94" s="39" t="s">
        <v>3</v>
      </c>
      <c r="G94" s="24"/>
      <c r="H94" s="25">
        <f t="shared" si="8"/>
        <v>0</v>
      </c>
      <c r="I94" s="26"/>
    </row>
    <row r="95" spans="1:9" ht="17.25" customHeight="1" thickBot="1" x14ac:dyDescent="0.25">
      <c r="A95" s="111"/>
      <c r="B95" s="3" t="s">
        <v>104</v>
      </c>
      <c r="C95" s="39"/>
      <c r="D95" s="23"/>
      <c r="E95" s="39" t="s">
        <v>10</v>
      </c>
      <c r="F95" s="39" t="s">
        <v>3</v>
      </c>
      <c r="G95" s="24"/>
      <c r="H95" s="25">
        <f t="shared" si="8"/>
        <v>0</v>
      </c>
      <c r="I95" s="26"/>
    </row>
    <row r="96" spans="1:9" ht="17.25" customHeight="1" thickBot="1" x14ac:dyDescent="0.25">
      <c r="A96" s="111"/>
      <c r="B96" s="3" t="s">
        <v>105</v>
      </c>
      <c r="C96" s="39"/>
      <c r="D96" s="23"/>
      <c r="E96" s="39" t="s">
        <v>0</v>
      </c>
      <c r="F96" s="39" t="s">
        <v>3</v>
      </c>
      <c r="G96" s="24"/>
      <c r="H96" s="25">
        <f t="shared" si="8"/>
        <v>0</v>
      </c>
      <c r="I96" s="26"/>
    </row>
    <row r="97" spans="1:10" ht="17.25" customHeight="1" thickBot="1" x14ac:dyDescent="0.25">
      <c r="A97" s="111"/>
      <c r="B97" s="3" t="s">
        <v>106</v>
      </c>
      <c r="C97" s="39"/>
      <c r="D97" s="23"/>
      <c r="E97" s="39" t="s">
        <v>10</v>
      </c>
      <c r="F97" s="39" t="s">
        <v>3</v>
      </c>
      <c r="G97" s="24"/>
      <c r="H97" s="25">
        <f t="shared" si="8"/>
        <v>0</v>
      </c>
      <c r="I97" s="26"/>
    </row>
    <row r="98" spans="1:10" ht="17.25" customHeight="1" thickBot="1" x14ac:dyDescent="0.25">
      <c r="A98" s="111"/>
      <c r="B98" s="3" t="s">
        <v>107</v>
      </c>
      <c r="C98" s="39"/>
      <c r="D98" s="23"/>
      <c r="E98" s="39" t="s">
        <v>10</v>
      </c>
      <c r="F98" s="39" t="s">
        <v>3</v>
      </c>
      <c r="G98" s="24"/>
      <c r="H98" s="25">
        <f t="shared" si="8"/>
        <v>0</v>
      </c>
      <c r="I98" s="26"/>
    </row>
    <row r="99" spans="1:10" ht="17.25" customHeight="1" thickBot="1" x14ac:dyDescent="0.25">
      <c r="A99" s="111"/>
      <c r="B99" s="3" t="s">
        <v>108</v>
      </c>
      <c r="C99" s="39"/>
      <c r="D99" s="23"/>
      <c r="E99" s="39" t="s">
        <v>10</v>
      </c>
      <c r="F99" s="39" t="s">
        <v>3</v>
      </c>
      <c r="G99" s="24"/>
      <c r="H99" s="25">
        <f t="shared" si="8"/>
        <v>0</v>
      </c>
      <c r="I99" s="26"/>
    </row>
    <row r="100" spans="1:10" ht="17.25" customHeight="1" thickBot="1" x14ac:dyDescent="0.25">
      <c r="A100" s="111"/>
      <c r="B100" s="3" t="s">
        <v>35</v>
      </c>
      <c r="C100" s="39"/>
      <c r="D100" s="23"/>
      <c r="E100" s="39" t="s">
        <v>0</v>
      </c>
      <c r="F100" s="39" t="s">
        <v>3</v>
      </c>
      <c r="G100" s="24"/>
      <c r="H100" s="25">
        <f t="shared" si="8"/>
        <v>0</v>
      </c>
      <c r="I100" s="26"/>
    </row>
    <row r="101" spans="1:10" ht="17.25" customHeight="1" thickBot="1" x14ac:dyDescent="0.25">
      <c r="A101" s="112" t="s">
        <v>109</v>
      </c>
      <c r="B101" s="30" t="s">
        <v>110</v>
      </c>
      <c r="C101" s="30"/>
      <c r="D101" s="30"/>
      <c r="E101" s="30" t="s">
        <v>20</v>
      </c>
      <c r="F101" s="30" t="s">
        <v>38</v>
      </c>
      <c r="G101" s="30"/>
      <c r="H101" s="61">
        <f>SUM(H102:H108)</f>
        <v>0</v>
      </c>
      <c r="I101" s="31"/>
    </row>
    <row r="102" spans="1:10" ht="17.25" customHeight="1" thickBot="1" x14ac:dyDescent="0.25">
      <c r="A102" s="112"/>
      <c r="B102" s="3" t="s">
        <v>111</v>
      </c>
      <c r="C102" s="39"/>
      <c r="D102" s="23"/>
      <c r="E102" s="39" t="s">
        <v>10</v>
      </c>
      <c r="F102" s="39" t="s">
        <v>3</v>
      </c>
      <c r="G102" s="24"/>
      <c r="H102" s="25">
        <f t="shared" ref="H102:H108" si="9">IF(E102="","",(C102*VLOOKUP(E102,$AE$3:$AF$7,2)/VLOOKUP($H$10,$AE$3:$AF$7,2)))</f>
        <v>0</v>
      </c>
      <c r="I102" s="26"/>
    </row>
    <row r="103" spans="1:10" ht="17.25" customHeight="1" thickBot="1" x14ac:dyDescent="0.25">
      <c r="A103" s="112"/>
      <c r="B103" s="3" t="s">
        <v>40</v>
      </c>
      <c r="C103" s="39"/>
      <c r="D103" s="23"/>
      <c r="E103" s="39" t="s">
        <v>10</v>
      </c>
      <c r="F103" s="39" t="s">
        <v>3</v>
      </c>
      <c r="G103" s="24"/>
      <c r="H103" s="25">
        <f t="shared" si="9"/>
        <v>0</v>
      </c>
      <c r="I103" s="26"/>
    </row>
    <row r="104" spans="1:10" ht="17.25" customHeight="1" thickBot="1" x14ac:dyDescent="0.25">
      <c r="A104" s="112"/>
      <c r="B104" s="3" t="s">
        <v>41</v>
      </c>
      <c r="C104" s="39"/>
      <c r="D104" s="23"/>
      <c r="E104" s="39" t="s">
        <v>10</v>
      </c>
      <c r="F104" s="39" t="s">
        <v>3</v>
      </c>
      <c r="G104" s="24"/>
      <c r="H104" s="25">
        <f t="shared" si="9"/>
        <v>0</v>
      </c>
      <c r="I104" s="26"/>
    </row>
    <row r="105" spans="1:10" ht="17.25" customHeight="1" thickBot="1" x14ac:dyDescent="0.25">
      <c r="A105" s="112"/>
      <c r="B105" s="3" t="s">
        <v>43</v>
      </c>
      <c r="C105" s="39"/>
      <c r="D105" s="23"/>
      <c r="E105" s="39" t="s">
        <v>2</v>
      </c>
      <c r="F105" s="39" t="s">
        <v>3</v>
      </c>
      <c r="G105" s="24"/>
      <c r="H105" s="25">
        <f t="shared" si="9"/>
        <v>0</v>
      </c>
      <c r="I105" s="26"/>
    </row>
    <row r="106" spans="1:10" ht="17.25" customHeight="1" thickBot="1" x14ac:dyDescent="0.25">
      <c r="A106" s="112"/>
      <c r="B106" s="3" t="s">
        <v>44</v>
      </c>
      <c r="C106" s="39"/>
      <c r="D106" s="23"/>
      <c r="E106" s="39" t="s">
        <v>10</v>
      </c>
      <c r="F106" s="39" t="s">
        <v>11</v>
      </c>
      <c r="G106" s="24"/>
      <c r="H106" s="25">
        <f t="shared" si="9"/>
        <v>0</v>
      </c>
      <c r="I106" s="26"/>
    </row>
    <row r="107" spans="1:10" ht="17.25" customHeight="1" thickBot="1" x14ac:dyDescent="0.25">
      <c r="A107" s="112"/>
      <c r="B107" s="3" t="s">
        <v>47</v>
      </c>
      <c r="C107" s="39"/>
      <c r="D107" s="23"/>
      <c r="E107" s="39" t="s">
        <v>10</v>
      </c>
      <c r="F107" s="39" t="s">
        <v>3</v>
      </c>
      <c r="G107" s="24"/>
      <c r="H107" s="25">
        <f t="shared" si="9"/>
        <v>0</v>
      </c>
      <c r="I107" s="26"/>
    </row>
    <row r="108" spans="1:10" ht="17.25" customHeight="1" x14ac:dyDescent="0.2">
      <c r="A108" s="112"/>
      <c r="B108" s="65" t="s">
        <v>35</v>
      </c>
      <c r="C108" s="66"/>
      <c r="D108" s="67"/>
      <c r="E108" s="66" t="s">
        <v>10</v>
      </c>
      <c r="F108" s="66" t="s">
        <v>3</v>
      </c>
      <c r="G108" s="68"/>
      <c r="H108" s="69">
        <f t="shared" si="9"/>
        <v>0</v>
      </c>
      <c r="I108" s="70"/>
    </row>
    <row r="109" spans="1:10" ht="17.25" customHeight="1" x14ac:dyDescent="0.2">
      <c r="A109" s="113" t="s">
        <v>112</v>
      </c>
      <c r="B109" s="63" t="s">
        <v>113</v>
      </c>
      <c r="C109" s="63"/>
      <c r="D109" s="63"/>
      <c r="E109" s="63" t="s">
        <v>20</v>
      </c>
      <c r="F109" s="64" t="s">
        <v>38</v>
      </c>
      <c r="G109" s="63"/>
      <c r="H109" s="63">
        <f>SUM(H110:H116)</f>
        <v>0</v>
      </c>
      <c r="I109" s="63"/>
      <c r="J109" s="58"/>
    </row>
    <row r="110" spans="1:10" ht="17.25" customHeight="1" x14ac:dyDescent="0.2">
      <c r="A110" s="113"/>
      <c r="B110" s="3" t="s">
        <v>114</v>
      </c>
      <c r="C110" s="39"/>
      <c r="D110" s="23"/>
      <c r="E110" s="39" t="s">
        <v>10</v>
      </c>
      <c r="F110" s="39" t="s">
        <v>3</v>
      </c>
      <c r="G110" s="24"/>
      <c r="H110" s="25">
        <f t="shared" ref="H110:H121" si="10">IF(E110="","",(C110*VLOOKUP(E110,$AE$3:$AF$7,2)/VLOOKUP($H$10,$AE$3:$AF$7,2)))</f>
        <v>0</v>
      </c>
      <c r="I110" s="26"/>
    </row>
    <row r="111" spans="1:10" ht="17.25" customHeight="1" x14ac:dyDescent="0.2">
      <c r="A111" s="113"/>
      <c r="B111" s="3" t="s">
        <v>115</v>
      </c>
      <c r="C111" s="39"/>
      <c r="D111" s="23"/>
      <c r="E111" s="39" t="s">
        <v>10</v>
      </c>
      <c r="F111" s="39" t="s">
        <v>3</v>
      </c>
      <c r="G111" s="24"/>
      <c r="H111" s="25">
        <v>0</v>
      </c>
      <c r="I111" s="26"/>
    </row>
    <row r="112" spans="1:10" ht="17.25" customHeight="1" x14ac:dyDescent="0.2">
      <c r="A112" s="113"/>
      <c r="B112" s="3" t="s">
        <v>116</v>
      </c>
      <c r="C112" s="39"/>
      <c r="D112" s="23"/>
      <c r="E112" s="39" t="s">
        <v>10</v>
      </c>
      <c r="F112" s="39" t="s">
        <v>3</v>
      </c>
      <c r="G112" s="24"/>
      <c r="H112" s="25">
        <f t="shared" si="10"/>
        <v>0</v>
      </c>
      <c r="I112" s="26"/>
    </row>
    <row r="113" spans="1:10" ht="17.25" customHeight="1" x14ac:dyDescent="0.2">
      <c r="A113" s="113"/>
      <c r="B113" s="2" t="s">
        <v>117</v>
      </c>
      <c r="C113" s="39"/>
      <c r="D113" s="23"/>
      <c r="E113" s="39" t="s">
        <v>10</v>
      </c>
      <c r="F113" s="39" t="s">
        <v>3</v>
      </c>
      <c r="G113" s="24"/>
      <c r="H113" s="25">
        <f t="shared" si="10"/>
        <v>0</v>
      </c>
      <c r="I113" s="26"/>
    </row>
    <row r="114" spans="1:10" ht="17.25" customHeight="1" x14ac:dyDescent="0.2">
      <c r="A114" s="113"/>
      <c r="B114" s="2" t="s">
        <v>118</v>
      </c>
      <c r="C114" s="39"/>
      <c r="D114" s="23"/>
      <c r="E114" s="39" t="s">
        <v>10</v>
      </c>
      <c r="F114" s="39" t="s">
        <v>3</v>
      </c>
      <c r="G114" s="24"/>
      <c r="H114" s="25">
        <f t="shared" si="10"/>
        <v>0</v>
      </c>
      <c r="I114" s="33"/>
    </row>
    <row r="115" spans="1:10" ht="17.25" customHeight="1" x14ac:dyDescent="0.2">
      <c r="A115" s="113"/>
      <c r="B115" s="2" t="s">
        <v>119</v>
      </c>
      <c r="C115" s="39"/>
      <c r="D115" s="23"/>
      <c r="E115" s="39" t="s">
        <v>10</v>
      </c>
      <c r="F115" s="39" t="s">
        <v>3</v>
      </c>
      <c r="G115" s="24"/>
      <c r="H115" s="25">
        <f t="shared" si="10"/>
        <v>0</v>
      </c>
      <c r="I115" s="26"/>
    </row>
    <row r="116" spans="1:10" ht="17.25" customHeight="1" x14ac:dyDescent="0.2">
      <c r="A116" s="113"/>
      <c r="B116" s="71" t="s">
        <v>120</v>
      </c>
      <c r="C116" s="72"/>
      <c r="D116" s="73"/>
      <c r="E116" s="72" t="s">
        <v>10</v>
      </c>
      <c r="F116" s="74" t="s">
        <v>3</v>
      </c>
      <c r="G116" s="74"/>
      <c r="H116" s="75">
        <f t="shared" si="10"/>
        <v>0</v>
      </c>
      <c r="I116" s="76"/>
    </row>
    <row r="117" spans="1:10" ht="17.25" customHeight="1" x14ac:dyDescent="0.2">
      <c r="A117" s="95" t="s">
        <v>121</v>
      </c>
      <c r="B117" s="63" t="s">
        <v>138</v>
      </c>
      <c r="C117" s="63"/>
      <c r="D117" s="63"/>
      <c r="E117" s="63" t="s">
        <v>20</v>
      </c>
      <c r="F117" s="64" t="s">
        <v>38</v>
      </c>
      <c r="G117" s="63"/>
      <c r="H117" s="93">
        <f>SUM(H118:H121)</f>
        <v>0</v>
      </c>
      <c r="I117" s="63"/>
    </row>
    <row r="118" spans="1:10" ht="17.25" customHeight="1" x14ac:dyDescent="0.2">
      <c r="A118" s="96"/>
      <c r="B118" s="3" t="s">
        <v>140</v>
      </c>
      <c r="C118" s="39"/>
      <c r="D118" s="23"/>
      <c r="E118" s="39" t="s">
        <v>0</v>
      </c>
      <c r="F118" s="39" t="s">
        <v>3</v>
      </c>
      <c r="G118" s="24"/>
      <c r="H118" s="25">
        <f t="shared" si="10"/>
        <v>0</v>
      </c>
      <c r="I118" s="26"/>
    </row>
    <row r="119" spans="1:10" ht="17.25" customHeight="1" x14ac:dyDescent="0.2">
      <c r="A119" s="96"/>
      <c r="B119" s="3" t="s">
        <v>139</v>
      </c>
      <c r="C119" s="39"/>
      <c r="D119" s="23"/>
      <c r="E119" s="39" t="s">
        <v>10</v>
      </c>
      <c r="F119" s="39" t="s">
        <v>3</v>
      </c>
      <c r="G119" s="24"/>
      <c r="H119" s="25">
        <f t="shared" si="10"/>
        <v>0</v>
      </c>
      <c r="I119" s="26"/>
    </row>
    <row r="120" spans="1:10" ht="17.25" customHeight="1" x14ac:dyDescent="0.2">
      <c r="A120" s="96"/>
      <c r="B120" s="3" t="s">
        <v>53</v>
      </c>
      <c r="C120" s="39"/>
      <c r="D120" s="23"/>
      <c r="E120" s="39" t="s">
        <v>10</v>
      </c>
      <c r="F120" s="39" t="s">
        <v>3</v>
      </c>
      <c r="G120" s="24"/>
      <c r="H120" s="25">
        <f t="shared" si="10"/>
        <v>0</v>
      </c>
      <c r="I120" s="26"/>
    </row>
    <row r="121" spans="1:10" ht="17.25" customHeight="1" x14ac:dyDescent="0.2">
      <c r="A121" s="96"/>
      <c r="B121" s="88" t="s">
        <v>53</v>
      </c>
      <c r="C121" s="89"/>
      <c r="D121" s="90"/>
      <c r="E121" s="39" t="s">
        <v>10</v>
      </c>
      <c r="F121" s="39" t="s">
        <v>3</v>
      </c>
      <c r="G121" s="91"/>
      <c r="H121" s="87">
        <f t="shared" si="10"/>
        <v>0</v>
      </c>
      <c r="I121" s="92"/>
    </row>
    <row r="122" spans="1:10" ht="17.25" customHeight="1" x14ac:dyDescent="0.2">
      <c r="A122" s="97" t="s">
        <v>122</v>
      </c>
      <c r="B122" s="63" t="s">
        <v>123</v>
      </c>
      <c r="C122" s="63"/>
      <c r="D122" s="63"/>
      <c r="E122" s="63" t="s">
        <v>20</v>
      </c>
      <c r="F122" s="64" t="s">
        <v>38</v>
      </c>
      <c r="G122" s="63"/>
      <c r="H122" s="63">
        <f>SUM(H123:H130)</f>
        <v>0</v>
      </c>
      <c r="I122" s="63"/>
      <c r="J122" s="58"/>
    </row>
    <row r="123" spans="1:10" ht="17.25" customHeight="1" thickBot="1" x14ac:dyDescent="0.25">
      <c r="A123" s="98"/>
      <c r="B123" s="3" t="s">
        <v>124</v>
      </c>
      <c r="C123" s="39"/>
      <c r="D123" s="23"/>
      <c r="E123" s="39" t="s">
        <v>10</v>
      </c>
      <c r="F123" s="39" t="s">
        <v>3</v>
      </c>
      <c r="G123" s="24"/>
      <c r="H123" s="25">
        <f t="shared" ref="H123:H130" si="11">IF(E123="","",(C123*VLOOKUP(E123,$AE$3:$AF$7,2)/VLOOKUP($H$10,$AE$3:$AF$7,2)))</f>
        <v>0</v>
      </c>
      <c r="I123" s="26"/>
    </row>
    <row r="124" spans="1:10" ht="17.25" customHeight="1" thickBot="1" x14ac:dyDescent="0.25">
      <c r="A124" s="98"/>
      <c r="B124" s="3" t="s">
        <v>125</v>
      </c>
      <c r="C124" s="39"/>
      <c r="D124" s="23"/>
      <c r="E124" s="39" t="s">
        <v>10</v>
      </c>
      <c r="F124" s="39" t="s">
        <v>3</v>
      </c>
      <c r="G124" s="24"/>
      <c r="H124" s="25">
        <f t="shared" si="11"/>
        <v>0</v>
      </c>
      <c r="I124" s="26"/>
    </row>
    <row r="125" spans="1:10" ht="17.25" customHeight="1" thickBot="1" x14ac:dyDescent="0.25">
      <c r="A125" s="98"/>
      <c r="B125" s="3" t="s">
        <v>126</v>
      </c>
      <c r="C125" s="39"/>
      <c r="D125" s="23"/>
      <c r="E125" s="39" t="s">
        <v>10</v>
      </c>
      <c r="F125" s="39" t="s">
        <v>3</v>
      </c>
      <c r="G125" s="24"/>
      <c r="H125" s="25">
        <f t="shared" si="11"/>
        <v>0</v>
      </c>
      <c r="I125" s="26"/>
    </row>
    <row r="126" spans="1:10" ht="17.25" customHeight="1" thickBot="1" x14ac:dyDescent="0.25">
      <c r="A126" s="98"/>
      <c r="B126" s="2" t="s">
        <v>127</v>
      </c>
      <c r="C126" s="40"/>
      <c r="D126" s="23"/>
      <c r="E126" s="39" t="s">
        <v>10</v>
      </c>
      <c r="F126" s="39" t="s">
        <v>7</v>
      </c>
      <c r="G126" s="24"/>
      <c r="H126" s="25">
        <f t="shared" si="11"/>
        <v>0</v>
      </c>
      <c r="I126" s="26"/>
    </row>
    <row r="127" spans="1:10" ht="17.25" customHeight="1" thickBot="1" x14ac:dyDescent="0.25">
      <c r="A127" s="98"/>
      <c r="B127" s="2" t="s">
        <v>128</v>
      </c>
      <c r="C127" s="40"/>
      <c r="D127" s="23"/>
      <c r="E127" s="39" t="s">
        <v>10</v>
      </c>
      <c r="F127" s="39" t="s">
        <v>11</v>
      </c>
      <c r="G127" s="24"/>
      <c r="H127" s="25">
        <f t="shared" si="11"/>
        <v>0</v>
      </c>
      <c r="I127" s="26"/>
    </row>
    <row r="128" spans="1:10" ht="17.25" customHeight="1" thickBot="1" x14ac:dyDescent="0.25">
      <c r="A128" s="98"/>
      <c r="B128" s="2" t="s">
        <v>129</v>
      </c>
      <c r="C128" s="40"/>
      <c r="D128" s="23"/>
      <c r="E128" s="39" t="s">
        <v>10</v>
      </c>
      <c r="F128" s="39" t="s">
        <v>3</v>
      </c>
      <c r="G128" s="24"/>
      <c r="H128" s="25">
        <f t="shared" si="11"/>
        <v>0</v>
      </c>
      <c r="I128" s="26"/>
    </row>
    <row r="129" spans="1:9" ht="17.25" customHeight="1" thickBot="1" x14ac:dyDescent="0.25">
      <c r="A129" s="98"/>
      <c r="B129" s="44" t="s">
        <v>130</v>
      </c>
      <c r="C129" s="40"/>
      <c r="D129" s="23"/>
      <c r="E129" s="39" t="s">
        <v>10</v>
      </c>
      <c r="F129" s="39" t="s">
        <v>3</v>
      </c>
      <c r="G129" s="24"/>
      <c r="H129" s="25">
        <f t="shared" si="11"/>
        <v>0</v>
      </c>
      <c r="I129" s="26"/>
    </row>
    <row r="130" spans="1:9" ht="17.25" customHeight="1" thickBot="1" x14ac:dyDescent="0.25">
      <c r="A130" s="99"/>
      <c r="B130" s="78" t="s">
        <v>35</v>
      </c>
      <c r="C130" s="79"/>
      <c r="D130" s="80"/>
      <c r="E130" s="79" t="s">
        <v>10</v>
      </c>
      <c r="F130" s="78" t="s">
        <v>3</v>
      </c>
      <c r="G130" s="81"/>
      <c r="H130" s="82">
        <f t="shared" si="11"/>
        <v>0</v>
      </c>
      <c r="I130" s="83"/>
    </row>
    <row r="131" spans="1:9" ht="17.25" customHeight="1" x14ac:dyDescent="0.25">
      <c r="A131" s="101" t="s">
        <v>131</v>
      </c>
      <c r="B131" s="100"/>
      <c r="C131" s="100"/>
      <c r="D131" s="100"/>
      <c r="E131" s="77"/>
      <c r="F131" s="100"/>
      <c r="G131" s="100"/>
      <c r="H131" s="100"/>
      <c r="I131" s="33"/>
    </row>
    <row r="132" spans="1:9" ht="17.25" customHeight="1" x14ac:dyDescent="0.25">
      <c r="A132" s="102"/>
      <c r="B132" s="51" t="s">
        <v>132</v>
      </c>
      <c r="C132" s="52">
        <f>H11</f>
        <v>0</v>
      </c>
      <c r="H132" s="32"/>
      <c r="I132" s="33"/>
    </row>
    <row r="133" spans="1:9" ht="17.25" customHeight="1" x14ac:dyDescent="0.25">
      <c r="A133" s="102"/>
      <c r="B133" s="51" t="s">
        <v>133</v>
      </c>
      <c r="C133" s="52">
        <f>SUM(H21,H31,H37,H45,H52,H59,H65,H72,H80,H89,H101)</f>
        <v>0</v>
      </c>
      <c r="H133" s="32"/>
      <c r="I133" s="33"/>
    </row>
    <row r="134" spans="1:9" ht="17.25" customHeight="1" x14ac:dyDescent="0.25">
      <c r="A134" s="102"/>
      <c r="B134" s="51" t="s">
        <v>134</v>
      </c>
      <c r="C134" s="52">
        <f>H109+H117</f>
        <v>0</v>
      </c>
      <c r="H134" s="32"/>
      <c r="I134" s="33"/>
    </row>
    <row r="135" spans="1:9" ht="17.25" customHeight="1" x14ac:dyDescent="0.25">
      <c r="A135" s="102"/>
      <c r="B135" s="51" t="s">
        <v>135</v>
      </c>
      <c r="C135" s="52">
        <f>(C132-C133-C134)</f>
        <v>0</v>
      </c>
      <c r="H135" s="32"/>
      <c r="I135" s="33"/>
    </row>
    <row r="136" spans="1:9" ht="17.25" customHeight="1" x14ac:dyDescent="0.25">
      <c r="A136" s="102"/>
      <c r="B136" s="51" t="s">
        <v>136</v>
      </c>
      <c r="C136" s="52">
        <f>H122</f>
        <v>0</v>
      </c>
      <c r="H136" s="32"/>
      <c r="I136" s="33"/>
    </row>
    <row r="137" spans="1:9" ht="17.25" customHeight="1" x14ac:dyDescent="0.25">
      <c r="A137" s="102"/>
      <c r="B137" s="51" t="s">
        <v>137</v>
      </c>
      <c r="C137" s="52">
        <f>(C135-C136)</f>
        <v>0</v>
      </c>
      <c r="H137" s="32"/>
      <c r="I137" s="33"/>
    </row>
    <row r="138" spans="1:9" ht="17.25" customHeight="1" x14ac:dyDescent="0.25">
      <c r="A138" s="102"/>
      <c r="H138" s="32"/>
      <c r="I138" s="33"/>
    </row>
    <row r="139" spans="1:9" ht="17.25" customHeight="1" x14ac:dyDescent="0.25">
      <c r="A139" s="102"/>
      <c r="B139" s="105" t="str">
        <f>IF(C137&gt;=0,"Congratulations!Your budget is in surplus.","You are spending more than you earn.")</f>
        <v>Congratulations!Your budget is in surplus.</v>
      </c>
      <c r="C139" s="105"/>
      <c r="H139" s="32"/>
      <c r="I139" s="33"/>
    </row>
    <row r="140" spans="1:9" ht="17.25" customHeight="1" x14ac:dyDescent="0.25">
      <c r="A140" s="102"/>
      <c r="B140" s="51" t="s">
        <v>3</v>
      </c>
      <c r="C140" s="56">
        <f>SUMIF(F123:F130,"Need",H123:H130)+SUMIF(F110:F116,"Need",H110:H116)+SUMIF(F102:F108,"Need",H102:H108)+SUMIF(F90:F100,"Need",H90:H100)+SUMIF(F81:F88,"Need",H81:H88)+SUMIF(F73:F79,"Need",H73:H79)+SUMIF(F66:F71,"Need",H66:H71)+SUMIF(F60:F64,"Need",H60:H64)+SUMIF(F53:F58,"Need",H53:H58)+SUMIF(F46:F51,"Need",H46:H51)+SUMIF(F38:F44,"Need",H38:H44)+SUMIF(F32:F36,"Need",H32:H36)</f>
        <v>0</v>
      </c>
      <c r="D140" s="57" t="e">
        <f>C140/SUM(C133,C134,C136)</f>
        <v>#DIV/0!</v>
      </c>
      <c r="E140" s="53"/>
      <c r="H140" s="32"/>
      <c r="I140" s="33"/>
    </row>
    <row r="141" spans="1:9" ht="17.25" customHeight="1" x14ac:dyDescent="0.25">
      <c r="A141" s="102"/>
      <c r="B141" s="51" t="s">
        <v>7</v>
      </c>
      <c r="C141">
        <f>SUMIF(F123:F130,"Want",H123:H130)+SUMIF(F110:F116,"Want",H110:H116)+SUMIF(F102:F108,"Want",H102:H108)+SUMIF(F90:F100,"Want",H90:H100)+SUMIF(F81:F88,"Want",H81:H88)+SUMIF(F73:F79,"Want",H73:H79)+SUMIF(F66:F71,"Want",H66:H71)+SUMIF(F60:F64,"Want",H60:H64)+SUMIF(F53:F58,"Want",H53:H58)+SUMIF(F46:F51,"Want",H46:H51)+SUMIF(F38:F44,"Want",H38:H44)+SUMIF(F32:F36,"Want",H32:H36)</f>
        <v>0</v>
      </c>
      <c r="D141" s="57" t="e">
        <f>C141/(SUM(C133,C134,C136))</f>
        <v>#DIV/0!</v>
      </c>
      <c r="H141" s="32"/>
      <c r="I141" s="33"/>
    </row>
    <row r="142" spans="1:9" ht="17.25" customHeight="1" x14ac:dyDescent="0.25">
      <c r="A142" s="102"/>
      <c r="B142" s="51" t="s">
        <v>11</v>
      </c>
      <c r="C142">
        <f>SUMIF(F123:F130,"Desire",H123:H130)+SUMIF(F110:F116,"Desire",H110:H116)+SUMIF(F102:F108,"Desire",H102:H108)+SUMIF(F90:F100,"Desire",H90:H100)+SUMIF(F81:F88,"Desire",H81:H88)+SUMIF(F73:F79,"Desire",H73:H79)+SUMIF(F66:F71,"Desire",H66:H71)+SUMIF(F60:F64,"Desire",H60:H64)+SUMIF(F53:F58,"Desire",H53:H58)+SUMIF(F46:F51,"Desire",H46:H51)+SUMIF(F38:F44,"Desire",H38:H44)+SUMIF(F32:F36,"Desire",H32:H36)</f>
        <v>0</v>
      </c>
      <c r="D142" s="57" t="e">
        <f>C142/(SUM(C133,C134,C136))</f>
        <v>#DIV/0!</v>
      </c>
      <c r="H142" s="32"/>
      <c r="I142" s="33"/>
    </row>
    <row r="143" spans="1:9" ht="17.25" customHeight="1" x14ac:dyDescent="0.25">
      <c r="A143" s="102"/>
      <c r="B143" s="34"/>
      <c r="H143" s="32"/>
      <c r="I143" s="33"/>
    </row>
    <row r="144" spans="1:9" ht="17.25" customHeight="1" x14ac:dyDescent="0.25">
      <c r="A144" s="102"/>
      <c r="H144" s="32"/>
      <c r="I144" s="33"/>
    </row>
    <row r="145" spans="1:9" ht="17.25" customHeight="1" x14ac:dyDescent="0.25">
      <c r="A145" s="102"/>
      <c r="H145" s="32"/>
      <c r="I145" s="33"/>
    </row>
    <row r="146" spans="1:9" ht="207.75" customHeight="1" thickBot="1" x14ac:dyDescent="0.25">
      <c r="A146" s="102"/>
      <c r="B146" s="35"/>
      <c r="C146" s="35"/>
      <c r="D146" s="35"/>
      <c r="E146" s="35"/>
      <c r="F146" s="35"/>
      <c r="G146" s="35"/>
      <c r="H146" s="36"/>
      <c r="I146" s="37"/>
    </row>
    <row r="147" spans="1:9" ht="17.25" customHeight="1" thickTop="1" x14ac:dyDescent="0.2">
      <c r="H147"/>
    </row>
  </sheetData>
  <sheetProtection selectLockedCells="1"/>
  <protectedRanges>
    <protectedRange sqref="E123:E130 E12:F20 E22:F30 E32:F36 E38:F44 E46:F51 E53:F58 E60:F64 E66:F71 E73:F79 E81:F88 E90:F100 E102:F108 F123:F146 E110:F116 E118:F121" name="Frequency"/>
    <protectedRange sqref="B22:B30 B38:B44 B60:B64 B73:B79 B90:B100 B102:B108 B12:B20 B32:B36 B46:B51 B66:B71 B81:B88 B110:B115 B53:B58" name="Item"/>
    <protectedRange sqref="C12:C20 C22:C30 C38:C44 C60:C64 C73:C79 C90:C100 C102:C108 C32:C36 C46:C51 C53:C58 C66:C71 C81:C88 C110:C121" name="Amount"/>
  </protectedRanges>
  <mergeCells count="13">
    <mergeCell ref="A1:I1"/>
    <mergeCell ref="A11:A20"/>
    <mergeCell ref="A21:A100"/>
    <mergeCell ref="A101:A108"/>
    <mergeCell ref="A109:A116"/>
    <mergeCell ref="A9:I9"/>
    <mergeCell ref="A117:A121"/>
    <mergeCell ref="A122:A130"/>
    <mergeCell ref="B131:D131"/>
    <mergeCell ref="A131:A146"/>
    <mergeCell ref="F12:F20"/>
    <mergeCell ref="F131:H131"/>
    <mergeCell ref="B139:C139"/>
  </mergeCells>
  <conditionalFormatting sqref="C137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dataValidations count="3">
    <dataValidation type="list" allowBlank="1" showInputMessage="1" showErrorMessage="1" sqref="H10" xr:uid="{00000000-0002-0000-0000-000000000000}">
      <formula1>$AB$3:$AB$7</formula1>
    </dataValidation>
    <dataValidation type="list" allowBlank="1" showInputMessage="1" showErrorMessage="1" sqref="E123:E130 E32:E36 E102:E108 E73:E79 E60:E64 E46:E51 E38:E44 E22:E30 E90:E100 E53:E58 E66:E71 E81:E88 E12:E20 E110:E116 E118:E121" xr:uid="{00000000-0002-0000-0000-000001000000}">
      <formula1>$AD$3:$AD$8</formula1>
    </dataValidation>
    <dataValidation type="list" allowBlank="1" showInputMessage="1" showErrorMessage="1" sqref="F22:F30 F32:F36 F38:F44 F46:F51 F53:F58 F60:F64 F66:F71 F73:F79 F81:F88 F90:F100 F102:F108 F123:F146 F110:F116 F118:F121" xr:uid="{00000000-0002-0000-0000-000002000000}">
      <formula1>$AG$3:$AG$5</formula1>
    </dataValidation>
  </dataValidations>
  <pageMargins left="0.23622047244094491" right="0.23622047244094491" top="0.31496062992125984" bottom="0.47244094488188981" header="0.31496062992125984" footer="0.31496062992125984"/>
  <pageSetup paperSize="9" scale="80" fitToHeight="0" orientation="portrait" r:id="rId1"/>
  <headerFooter>
    <oddFooter>&amp;Cmoneysmart.gov.au</oddFooter>
  </headerFooter>
  <ignoredErrors>
    <ignoredError sqref="C132:C133 C135:C137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LongProperties xmlns="http://schemas.microsoft.com/office/2006/metadata/longPropertie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SIC Document" ma:contentTypeID="0x010100B5F685A1365F544391EF8C813B164F3A00914E7A0F3CFC1C4C909EFBD5E76E6A3E" ma:contentTypeVersion="27" ma:contentTypeDescription="" ma:contentTypeScope="" ma:versionID="3f02e6f2d6d0b03c4e335c7b561b95e0">
  <xsd:schema xmlns:xsd="http://www.w3.org/2001/XMLSchema" xmlns:xs="http://www.w3.org/2001/XMLSchema" xmlns:p="http://schemas.microsoft.com/office/2006/metadata/properties" xmlns:ns2="da7a9ac0-bc47-4684-84e6-3a8e9ac80c12" xmlns:ns3="bacc0698-7578-4d85-9081-38129c24f0cc" xmlns:ns5="http://schemas.microsoft.com/sharepoint/v4" xmlns:ns6="17f478ab-373e-4295-9ff0-9b833ad01319" targetNamespace="http://schemas.microsoft.com/office/2006/metadata/properties" ma:root="true" ma:fieldsID="4e7f3df23901f22f3bf1ab14ab74db9d" ns2:_="" ns3:_="" ns5:_="" ns6:_="">
    <xsd:import namespace="da7a9ac0-bc47-4684-84e6-3a8e9ac80c12"/>
    <xsd:import namespace="bacc0698-7578-4d85-9081-38129c24f0cc"/>
    <xsd:import namespace="http://schemas.microsoft.com/sharepoint/v4"/>
    <xsd:import namespace="17f478ab-373e-4295-9ff0-9b833ad01319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ObjectiveID" minOccurs="0"/>
                <xsd:element ref="ns2:SenateOrder12" minOccurs="0"/>
                <xsd:element ref="ns2:SignificantFlag" minOccurs="0"/>
                <xsd:element ref="ns2:SignificantReason" minOccurs="0"/>
                <xsd:element ref="ns3:TaxCatchAll" minOccurs="0"/>
                <xsd:element ref="ns3:TaxCatchAllLabel" minOccurs="0"/>
                <xsd:element ref="ns2:ded95d7ab059406991d558011d18c177" minOccurs="0"/>
                <xsd:element ref="ns3:bf518a87166e49259aa75dac006d703c" minOccurs="0"/>
                <xsd:element ref="ns5:IconOverlay" minOccurs="0"/>
                <xsd:element ref="ns2:NotesLinks" minOccurs="0"/>
                <xsd:element ref="ns6:Reviewers" minOccurs="0"/>
                <xsd:element ref="ns6:Approvers" minOccurs="0"/>
                <xsd:element ref="ns3:ce1d55daccc845abbea925724191e84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7a9ac0-bc47-4684-84e6-3a8e9ac80c12" elementFormDefault="qualified">
    <xsd:import namespace="http://schemas.microsoft.com/office/2006/documentManagement/types"/>
    <xsd:import namespace="http://schemas.microsoft.com/office/infopath/2007/PartnerControls"/>
    <xsd:element name="RecordNumber" ma:index="1" nillable="true" ma:displayName="Document ID" ma:hidden="true" ma:internalName="RecordNumber">
      <xsd:simpleType>
        <xsd:restriction base="dms:Text">
          <xsd:maxLength value="255"/>
        </xsd:restriction>
      </xsd:simpleType>
    </xsd:element>
    <xsd:element name="ObjectiveID" ma:index="3" nillable="true" ma:displayName="Objective ID" ma:hidden="true" ma:internalName="ObjectiveID">
      <xsd:simpleType>
        <xsd:restriction base="dms:Text">
          <xsd:maxLength value="255"/>
        </xsd:restriction>
      </xsd:simpleType>
    </xsd:element>
    <xsd:element name="SenateOrder12" ma:index="4" nillable="true" ma:displayName="Senate Order #12" ma:default="0" ma:hidden="true" ma:internalName="SenateOrder12">
      <xsd:simpleType>
        <xsd:restriction base="dms:Boolean"/>
      </xsd:simpleType>
    </xsd:element>
    <xsd:element name="SignificantFlag" ma:index="5" nillable="true" ma:displayName="Significant Flag" ma:default="0" ma:hidden="true" ma:internalName="SignificantFlag">
      <xsd:simpleType>
        <xsd:restriction base="dms:Boolean"/>
      </xsd:simpleType>
    </xsd:element>
    <xsd:element name="SignificantReason" ma:index="6" nillable="true" ma:displayName="Significant Reason" ma:hidden="true" ma:internalName="SignificantReason">
      <xsd:simpleType>
        <xsd:restriction base="dms:Text">
          <xsd:maxLength value="255"/>
        </xsd:restriction>
      </xsd:simpleType>
    </xsd:element>
    <xsd:element name="ded95d7ab059406991d558011d18c177" ma:index="15" nillable="true" ma:displayName="SecurityClassification_0" ma:hidden="true" ma:internalName="ded95d7ab059406991d558011d18c177" ma:readOnly="false">
      <xsd:simpleType>
        <xsd:restriction base="dms:Note"/>
      </xsd:simpleType>
    </xsd:element>
    <xsd:element name="NotesLinks" ma:index="20" nillable="true" ma:displayName="Notes &amp; Links" ma:description="Use this field to enter relevant document/site hyperlinks and/or notes." ma:internalName="NotesLinks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cc0698-7578-4d85-9081-38129c24f0cc" elementFormDefault="qualified">
    <xsd:import namespace="http://schemas.microsoft.com/office/2006/documentManagement/types"/>
    <xsd:import namespace="http://schemas.microsoft.com/office/infopath/2007/PartnerControls"/>
    <xsd:element name="TaxCatchAll" ma:index="7" nillable="true" ma:displayName="Taxonomy Catch All Column" ma:hidden="true" ma:list="{0c899698-218d-488b-89fc-4a1f3cde5226}" ma:internalName="TaxCatchAll" ma:showField="CatchAllData" ma:web="bacc0698-7578-4d85-9081-38129c24f0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8" nillable="true" ma:displayName="Taxonomy Catch All Column1" ma:hidden="true" ma:list="{0c899698-218d-488b-89fc-4a1f3cde5226}" ma:internalName="TaxCatchAllLabel" ma:readOnly="true" ma:showField="CatchAllDataLabel" ma:web="bacc0698-7578-4d85-9081-38129c24f0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bf518a87166e49259aa75dac006d703c" ma:index="17" ma:taxonomy="true" ma:internalName="bf518a87166e49259aa75dac006d703c" ma:taxonomyFieldName="SecurityClassification" ma:displayName="Security Classification" ma:default="8;#Unclassified|130890fe-834f-4e13-bf5c-d9bccac902a4" ma:fieldId="{bf518a87-166e-4925-9aa7-5dac006d703c}" ma:sspId="b38671ba-7d76-46f8-b8a5-5fc3a7d6229d" ma:termSetId="1d2f2699-c9ac-44b7-aa84-d64945e6f0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e1d55daccc845abbea925724191e84f" ma:index="24" nillable="true" ma:taxonomy="true" ma:internalName="ce1d55daccc845abbea925724191e84f" ma:taxonomyFieldName="CalculatorTool" ma:displayName="CalculatorTool" ma:default="" ma:fieldId="{ce1d55da-ccc8-45ab-bea9-25724191e84f}" ma:sspId="b38671ba-7d76-46f8-b8a5-5fc3a7d6229d" ma:termSetId="696d4589-0bec-412d-859e-caa9c1c39f85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9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f478ab-373e-4295-9ff0-9b833ad01319" elementFormDefault="qualified">
    <xsd:import namespace="http://schemas.microsoft.com/office/2006/documentManagement/types"/>
    <xsd:import namespace="http://schemas.microsoft.com/office/infopath/2007/PartnerControls"/>
    <xsd:element name="Reviewers" ma:index="21" nillable="true" ma:displayName="Reviewers" ma:list="UserInfo" ma:SharePointGroup="0" ma:internalName="Reviewers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pprovers" ma:index="22" nillable="true" ma:displayName="Approvers" ma:list="UserInfo" ma:SharePointGroup="0" ma:internalName="Approvers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B262C16-1A3B-459D-9130-9B1456BB8688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391771FC-959B-42DA-9262-13A46060AA6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7a9ac0-bc47-4684-84e6-3a8e9ac80c12"/>
    <ds:schemaRef ds:uri="bacc0698-7578-4d85-9081-38129c24f0cc"/>
    <ds:schemaRef ds:uri="http://schemas.microsoft.com/sharepoint/v4"/>
    <ds:schemaRef ds:uri="17f478ab-373e-4295-9ff0-9b833ad013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73280F-50F1-4537-B830-0604EAEC8EB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budget-planner</vt:lpstr>
      <vt:lpstr>'budget-planner'!Print_Area</vt:lpstr>
    </vt:vector>
  </TitlesOfParts>
  <Manager/>
  <Company>moneysmart.gov.au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Budget planner</dc:title>
  <dc:subject>Budget planner spreadsheet</dc:subject>
  <dc:creator>ASIC</dc:creator>
  <cp:keywords/>
  <dc:description/>
  <cp:lastModifiedBy>Daniel</cp:lastModifiedBy>
  <cp:revision/>
  <dcterms:created xsi:type="dcterms:W3CDTF">2010-07-12T00:57:12Z</dcterms:created>
  <dcterms:modified xsi:type="dcterms:W3CDTF">2020-08-03T00:42:35Z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bjective-Id">
    <vt:lpwstr>C308347</vt:lpwstr>
  </property>
  <property fmtid="{D5CDD505-2E9C-101B-9397-08002B2CF9AE}" pid="3" name="Objective-Title">
    <vt:lpwstr>Budget-planner vertical</vt:lpwstr>
  </property>
  <property fmtid="{D5CDD505-2E9C-101B-9397-08002B2CF9AE}" pid="4" name="Objective-Comment">
    <vt:lpwstr/>
  </property>
  <property fmtid="{D5CDD505-2E9C-101B-9397-08002B2CF9AE}" pid="5" name="Objective-CreationStamp">
    <vt:filetime>2014-11-03T23:02:38Z</vt:filetime>
  </property>
  <property fmtid="{D5CDD505-2E9C-101B-9397-08002B2CF9AE}" pid="6" name="Objective-IsApproved">
    <vt:bool>false</vt:bool>
  </property>
  <property fmtid="{D5CDD505-2E9C-101B-9397-08002B2CF9AE}" pid="7" name="Objective-IsPublished">
    <vt:bool>true</vt:bool>
  </property>
  <property fmtid="{D5CDD505-2E9C-101B-9397-08002B2CF9AE}" pid="8" name="Objective-DatePublished">
    <vt:filetime>2014-11-06T23:32:20Z</vt:filetime>
  </property>
  <property fmtid="{D5CDD505-2E9C-101B-9397-08002B2CF9AE}" pid="9" name="Objective-ModificationStamp">
    <vt:filetime>2014-11-06T22:32:22Z</vt:filetime>
  </property>
  <property fmtid="{D5CDD505-2E9C-101B-9397-08002B2CF9AE}" pid="10" name="Objective-Owner">
    <vt:lpwstr>Nicole Hoschke</vt:lpwstr>
  </property>
  <property fmtid="{D5CDD505-2E9C-101B-9397-08002B2CF9AE}" pid="11" name="Objective-Path">
    <vt:lpwstr>BCS:ASIC:CONSUMERS &amp; INVESTORS:Education Programs:MoneySmart:Calculators &amp; apps:Budget Planner Excel:</vt:lpwstr>
  </property>
  <property fmtid="{D5CDD505-2E9C-101B-9397-08002B2CF9AE}" pid="12" name="Objective-Parent">
    <vt:lpwstr>Budget Planner Excel</vt:lpwstr>
  </property>
  <property fmtid="{D5CDD505-2E9C-101B-9397-08002B2CF9AE}" pid="13" name="Objective-State">
    <vt:lpwstr>Published</vt:lpwstr>
  </property>
  <property fmtid="{D5CDD505-2E9C-101B-9397-08002B2CF9AE}" pid="14" name="Objective-Version">
    <vt:lpwstr>3.0</vt:lpwstr>
  </property>
  <property fmtid="{D5CDD505-2E9C-101B-9397-08002B2CF9AE}" pid="15" name="Objective-VersionNumber">
    <vt:i4>4</vt:i4>
  </property>
  <property fmtid="{D5CDD505-2E9C-101B-9397-08002B2CF9AE}" pid="16" name="Objective-VersionComment">
    <vt:lpwstr/>
  </property>
  <property fmtid="{D5CDD505-2E9C-101B-9397-08002B2CF9AE}" pid="17" name="Objective-FileNumber">
    <vt:lpwstr>2011 - 005855</vt:lpwstr>
  </property>
  <property fmtid="{D5CDD505-2E9C-101B-9397-08002B2CF9AE}" pid="18" name="Objective-Classification">
    <vt:lpwstr>[Inherited - IN-CONFIDENCE]</vt:lpwstr>
  </property>
  <property fmtid="{D5CDD505-2E9C-101B-9397-08002B2CF9AE}" pid="19" name="Objective-Caveats">
    <vt:lpwstr/>
  </property>
  <property fmtid="{D5CDD505-2E9C-101B-9397-08002B2CF9AE}" pid="20" name="Objective-Category [system]">
    <vt:lpwstr/>
  </property>
  <property fmtid="{D5CDD505-2E9C-101B-9397-08002B2CF9AE}" pid="21" name="ContentTypeId">
    <vt:lpwstr>0x010100B5F685A1365F544391EF8C813B164F3A00914E7A0F3CFC1C4C909EFBD5E76E6A3E</vt:lpwstr>
  </property>
  <property fmtid="{D5CDD505-2E9C-101B-9397-08002B2CF9AE}" pid="22" name="RecordNumber">
    <vt:lpwstr>R20160000287661</vt:lpwstr>
  </property>
  <property fmtid="{D5CDD505-2E9C-101B-9397-08002B2CF9AE}" pid="23" name="ObjectiveID">
    <vt:lpwstr/>
  </property>
  <property fmtid="{D5CDD505-2E9C-101B-9397-08002B2CF9AE}" pid="24" name="ce1d55daccc845abbea925724191e84f">
    <vt:lpwstr>Budget Planner|66d08f46-d816-44ac-bda2-c36d7282d756</vt:lpwstr>
  </property>
  <property fmtid="{D5CDD505-2E9C-101B-9397-08002B2CF9AE}" pid="25" name="IconOverlay">
    <vt:lpwstr/>
  </property>
  <property fmtid="{D5CDD505-2E9C-101B-9397-08002B2CF9AE}" pid="26" name="TaxCatchAll">
    <vt:lpwstr>8;#Unclassified|130890fe-834f-4e13-bf5c-d9bccac902a4;#24;#Budget Planner|66d08f46-d816-44ac-bda2-c36d7282d756</vt:lpwstr>
  </property>
  <property fmtid="{D5CDD505-2E9C-101B-9397-08002B2CF9AE}" pid="27" name="SignificantFlag">
    <vt:lpwstr>0</vt:lpwstr>
  </property>
  <property fmtid="{D5CDD505-2E9C-101B-9397-08002B2CF9AE}" pid="28" name="SenateOrder12">
    <vt:lpwstr>0</vt:lpwstr>
  </property>
  <property fmtid="{D5CDD505-2E9C-101B-9397-08002B2CF9AE}" pid="29" name="bf518a87166e49259aa75dac006d703c">
    <vt:lpwstr>Unclassified|130890fe-834f-4e13-bf5c-d9bccac902a4</vt:lpwstr>
  </property>
  <property fmtid="{D5CDD505-2E9C-101B-9397-08002B2CF9AE}" pid="30" name="ded95d7ab059406991d558011d18c177">
    <vt:lpwstr/>
  </property>
  <property fmtid="{D5CDD505-2E9C-101B-9397-08002B2CF9AE}" pid="31" name="Approvers">
    <vt:lpwstr/>
  </property>
  <property fmtid="{D5CDD505-2E9C-101B-9397-08002B2CF9AE}" pid="32" name="Reviewers">
    <vt:lpwstr/>
  </property>
  <property fmtid="{D5CDD505-2E9C-101B-9397-08002B2CF9AE}" pid="33" name="SignificantReason">
    <vt:lpwstr/>
  </property>
  <property fmtid="{D5CDD505-2E9C-101B-9397-08002B2CF9AE}" pid="34" name="NotesLinks">
    <vt:lpwstr/>
  </property>
  <property fmtid="{D5CDD505-2E9C-101B-9397-08002B2CF9AE}" pid="35" name="CalculatorTool">
    <vt:lpwstr>24;#Budget Planner|66d08f46-d816-44ac-bda2-c36d7282d756</vt:lpwstr>
  </property>
  <property fmtid="{D5CDD505-2E9C-101B-9397-08002B2CF9AE}" pid="36" name="SecurityClassification">
    <vt:lpwstr>8;#Unclassified|130890fe-834f-4e13-bf5c-d9bccac902a4</vt:lpwstr>
  </property>
  <property fmtid="{D5CDD505-2E9C-101B-9397-08002B2CF9AE}" pid="37" name="RecordPoint_WorkflowType">
    <vt:lpwstr>ActiveSubmitStub</vt:lpwstr>
  </property>
  <property fmtid="{D5CDD505-2E9C-101B-9397-08002B2CF9AE}" pid="38" name="RecordPoint_ActiveItemSiteId">
    <vt:lpwstr>{69805c8e-1046-4a72-a854-618be15f08ca}</vt:lpwstr>
  </property>
  <property fmtid="{D5CDD505-2E9C-101B-9397-08002B2CF9AE}" pid="39" name="RecordPoint_ActiveItemListId">
    <vt:lpwstr>{76c1cb93-e08e-48b3-aa05-8c3dc3f16a68}</vt:lpwstr>
  </property>
  <property fmtid="{D5CDD505-2E9C-101B-9397-08002B2CF9AE}" pid="40" name="RecordPoint_ActiveItemUniqueId">
    <vt:lpwstr>{2f8c6491-1783-4518-95ca-38e877996c98}</vt:lpwstr>
  </property>
  <property fmtid="{D5CDD505-2E9C-101B-9397-08002B2CF9AE}" pid="41" name="RecordPoint_ActiveItemWebId">
    <vt:lpwstr>{bacc0698-7578-4d85-9081-38129c24f0cc}</vt:lpwstr>
  </property>
  <property fmtid="{D5CDD505-2E9C-101B-9397-08002B2CF9AE}" pid="42" name="RecordPoint_SubmissionCompleted">
    <vt:lpwstr>2016-05-19T09:10:15.7635748+10:00</vt:lpwstr>
  </property>
  <property fmtid="{D5CDD505-2E9C-101B-9397-08002B2CF9AE}" pid="43" name="RecordPoint_RecordNumberSubmitted">
    <vt:lpwstr>R20160000287661</vt:lpwstr>
  </property>
</Properties>
</file>